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sfls01\ПТО\Для Андрея\ИП 2025-2029\ИП 2025-2029_2025.08 в Министерство\ОБОСНОВАНИЯ (в министерство первый этап - стоимость)\O_2.1.8\"/>
    </mc:Choice>
  </mc:AlternateContent>
  <xr:revisionPtr revIDLastSave="0" documentId="13_ncr:1_{A65AD6A0-0E04-401E-8DC3-D83A70F7D51E}" xr6:coauthVersionLast="47" xr6:coauthVersionMax="47" xr10:uidLastSave="{00000000-0000-0000-0000-000000000000}"/>
  <bookViews>
    <workbookView xWindow="405" yWindow="210" windowWidth="15300" windowHeight="14370" xr2:uid="{00000000-000D-0000-FFFF-FFFF00000000}"/>
  </bookViews>
  <sheets>
    <sheet name="Сводка затрат 2025" sheetId="2" r:id="rId1"/>
    <sheet name="CCР 2025" sheetId="10" r:id="rId2"/>
  </sheets>
  <externalReferences>
    <externalReference r:id="rId3"/>
  </externalReferences>
  <definedNames>
    <definedName name="_xlnm.Print_Titles" localSheetId="1">'CCР 2025'!$24:$24</definedName>
    <definedName name="Здания_КРУЭ__ЗРУ__укомплектованных_оборудованием">[1]Таблица!$B$694:$B$697</definedName>
    <definedName name="_xlnm.Print_Area" localSheetId="1">'CCР 2025'!$A$1:$H$53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2" i="2" l="1"/>
  <c r="K27" i="2" s="1"/>
  <c r="K29" i="2" s="1"/>
  <c r="J13" i="2"/>
  <c r="I22" i="2"/>
  <c r="I27" i="2" s="1"/>
  <c r="I29" i="2" s="1"/>
  <c r="H15" i="2"/>
  <c r="K6" i="2"/>
  <c r="J6" i="2"/>
  <c r="I6" i="2"/>
  <c r="H6" i="2"/>
  <c r="K26" i="2"/>
  <c r="J26" i="2"/>
  <c r="I26" i="2"/>
  <c r="H26" i="2"/>
  <c r="L26" i="2" s="1"/>
  <c r="K25" i="2"/>
  <c r="J25" i="2"/>
  <c r="I25" i="2"/>
  <c r="H25" i="2"/>
  <c r="L25" i="2" s="1"/>
  <c r="K24" i="2"/>
  <c r="J24" i="2"/>
  <c r="I24" i="2"/>
  <c r="H24" i="2"/>
  <c r="L24" i="2" s="1"/>
  <c r="K23" i="2"/>
  <c r="J23" i="2"/>
  <c r="I23" i="2"/>
  <c r="H23" i="2"/>
  <c r="L23" i="2" s="1"/>
  <c r="K19" i="2"/>
  <c r="J19" i="2"/>
  <c r="I19" i="2"/>
  <c r="H19" i="2"/>
  <c r="K18" i="2"/>
  <c r="J18" i="2"/>
  <c r="I18" i="2"/>
  <c r="H18" i="2"/>
  <c r="K17" i="2"/>
  <c r="J17" i="2"/>
  <c r="I17" i="2"/>
  <c r="H17" i="2"/>
  <c r="L16" i="2"/>
  <c r="K16" i="2"/>
  <c r="J16" i="2"/>
  <c r="I16" i="2"/>
  <c r="H16" i="2"/>
  <c r="L12" i="2"/>
  <c r="L19" i="2" s="1"/>
  <c r="L11" i="2"/>
  <c r="L18" i="2" s="1"/>
  <c r="L10" i="2"/>
  <c r="L17" i="2" s="1"/>
  <c r="L9" i="2"/>
  <c r="D26" i="2"/>
  <c r="L5" i="2" l="1"/>
  <c r="K13" i="2"/>
  <c r="K15" i="2"/>
  <c r="K20" i="2" s="1"/>
  <c r="K28" i="2" s="1"/>
  <c r="J22" i="2"/>
  <c r="J27" i="2" s="1"/>
  <c r="J29" i="2" s="1"/>
  <c r="J15" i="2"/>
  <c r="J20" i="2" s="1"/>
  <c r="J28" i="2" s="1"/>
  <c r="I13" i="2"/>
  <c r="I15" i="2"/>
  <c r="I20" i="2" s="1"/>
  <c r="I28" i="2" s="1"/>
  <c r="H13" i="2"/>
  <c r="H22" i="2"/>
  <c r="H27" i="2" s="1"/>
  <c r="H29" i="2" s="1"/>
  <c r="L8" i="2"/>
  <c r="L15" i="2" s="1"/>
  <c r="L20" i="2" s="1"/>
  <c r="L28" i="2" s="1"/>
  <c r="H20" i="2"/>
  <c r="H28" i="2" s="1"/>
  <c r="L6" i="2"/>
  <c r="C6" i="2"/>
  <c r="L13" i="2" l="1"/>
  <c r="L29" i="2"/>
  <c r="L22" i="2"/>
  <c r="L27" i="2" s="1"/>
</calcChain>
</file>

<file path=xl/sharedStrings.xml><?xml version="1.0" encoding="utf-8"?>
<sst xmlns="http://schemas.openxmlformats.org/spreadsheetml/2006/main" count="202" uniqueCount="114">
  <si>
    <t>Заказчик</t>
  </si>
  <si>
    <t xml:space="preserve"> </t>
  </si>
  <si>
    <t/>
  </si>
  <si>
    <t>(наименование организации)</t>
  </si>
  <si>
    <t>(ссылка на документ об утверждении)</t>
  </si>
  <si>
    <t>(наименование стройки)</t>
  </si>
  <si>
    <t>№ п/п</t>
  </si>
  <si>
    <t>Сметная стоимость, тыс. руб.</t>
  </si>
  <si>
    <t>Общая сметная стоимость, тыс. руб.</t>
  </si>
  <si>
    <t>монтажных работ</t>
  </si>
  <si>
    <t>оборудования</t>
  </si>
  <si>
    <t>прочих затрат</t>
  </si>
  <si>
    <t>1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</si>
  <si>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</si>
  <si>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</si>
  <si>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</si>
  <si>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Итого по Главам 1-8</t>
  </si>
  <si>
    <t>Глава 9. Прочие работы и затраты</t>
  </si>
  <si>
    <t>Итого по Главе 9. "Прочие работы и затраты"</t>
  </si>
  <si>
    <t>Итого по Главам 1-9</t>
  </si>
  <si>
    <t>Итого по Главам 1-12</t>
  </si>
  <si>
    <t>Непредвиденные затраты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</si>
  <si>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</si>
  <si>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</si>
  <si>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</si>
  <si>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</si>
  <si>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</si>
  <si>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</si>
  <si>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СВОДКА ЗАТРАТ</t>
  </si>
  <si>
    <t>Наименование затрат</t>
  </si>
  <si>
    <t>Объектов производственного назначения, тыс. руб.</t>
  </si>
  <si>
    <t>Сметная стоимость:</t>
  </si>
  <si>
    <t xml:space="preserve">  строительных и монтажных работ</t>
  </si>
  <si>
    <t xml:space="preserve">  оборудования</t>
  </si>
  <si>
    <t xml:space="preserve">  прочих затрат</t>
  </si>
  <si>
    <t>Сметная стоимость всего:</t>
  </si>
  <si>
    <t xml:space="preserve">  НДС (20%)</t>
  </si>
  <si>
    <t>Итого, сметная стоимость в прогнозном уровне цен с НДС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</si>
  <si>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</si>
  <si>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4 кв. 2024 г.</t>
  </si>
  <si>
    <t>"Утвержден" "___"______________________2025г</t>
  </si>
  <si>
    <t>Итого по Главе 12. "Публичный технологический и ценовой аудит, проектные и изыскательские работы"</t>
  </si>
  <si>
    <t>Глава 12. Публичный технологический и ценовой аудит, проектные и изыскательские работы</t>
  </si>
  <si>
    <t>Итого по Главе 2. "Основные объекты строительства"</t>
  </si>
  <si>
    <t>Глава 2. Основные объекты строительства</t>
  </si>
  <si>
    <t>АО "БЭСК"</t>
  </si>
  <si>
    <t>ОС  О 2.1.8</t>
  </si>
  <si>
    <t>O_2.1.8</t>
  </si>
  <si>
    <t>Строительство электрических сетей в жилом районе Порожский по ул.ХХ Партсъезда, ул.Нагорная, ул.Лесная, пер.Школьный, пер.Первомайский, городе Братске (ВЛИ - 2 км)</t>
  </si>
  <si>
    <t>Всего с учетом "Тендерный коэффициент"</t>
  </si>
  <si>
    <t xml:space="preserve">Руководитель проектной организации </t>
  </si>
  <si>
    <t>()</t>
  </si>
  <si>
    <t>[подпись (инициалы, фамилия)]</t>
  </si>
  <si>
    <t>Главный инженер проекта</t>
  </si>
  <si>
    <t xml:space="preserve">Начальник </t>
  </si>
  <si>
    <t>[должность, подпись (инициалы, фамилия)]</t>
  </si>
  <si>
    <t>№ пп</t>
  </si>
  <si>
    <t>Обоснование стоимости</t>
  </si>
  <si>
    <t>Стоимость объекта, тыс. руб.</t>
  </si>
  <si>
    <t>Индекс-дефлятор МЭР</t>
  </si>
  <si>
    <t>проектно-изыскательские работы</t>
  </si>
  <si>
    <t>строительно-монтажных работ</t>
  </si>
  <si>
    <t>оборудования, мебели, инвентаря</t>
  </si>
  <si>
    <t>прочих (без ПИР)</t>
  </si>
  <si>
    <t>Раздел 1.</t>
  </si>
  <si>
    <t>Стоимость объекта с текущих ценах</t>
  </si>
  <si>
    <t>1.1</t>
  </si>
  <si>
    <t>Укрупненный сметный расчет (без НДС)</t>
  </si>
  <si>
    <t>-</t>
  </si>
  <si>
    <t>1.2</t>
  </si>
  <si>
    <t>Укрупненный сметный расчет (с НДС)</t>
  </si>
  <si>
    <t>Разбивка стоимость в текущих ценах (без НДС)</t>
  </si>
  <si>
    <t>Стоимость выполнения работ в ценах 2025 года</t>
  </si>
  <si>
    <t>Стоимость выполнения работ в ценах 2026 года</t>
  </si>
  <si>
    <t>Стоимость выполнения работ в ценах 2027 года</t>
  </si>
  <si>
    <t>Стоимость выполнения работ в ценах 2028 года</t>
  </si>
  <si>
    <t>Стоимость выполнения работ в ценах 2029 года</t>
  </si>
  <si>
    <t xml:space="preserve">Итого </t>
  </si>
  <si>
    <t>Стоимость объекта в ценах года финансирования работ (без НДС)</t>
  </si>
  <si>
    <t>5.1</t>
  </si>
  <si>
    <t>5.2</t>
  </si>
  <si>
    <t>Стоимость объекта в ценах года финансирования работ (с НДС)</t>
  </si>
  <si>
    <t>Итого (без НДС)</t>
  </si>
  <si>
    <t>Итого (с НДС)</t>
  </si>
  <si>
    <t>Приложение № 6</t>
  </si>
  <si>
    <t>Утверждено приказом № 421 от 4 августа 2020 г. Минстроя РФ в редакции приказа № 557 от 7 июля 2022 г.</t>
  </si>
  <si>
    <t>Сводный сметный расчет сметной стоимостью 6 548,16 тыс. руб.</t>
  </si>
  <si>
    <t>СВОДНЫЙ СМЕТНЫЙ РАСЧЕТ СТОИМОСТИ СТРОИТЕЛЬСТВА № O_2.1.8</t>
  </si>
  <si>
    <t xml:space="preserve">Составлен в текущем уровне цен </t>
  </si>
  <si>
    <t>Обоснование</t>
  </si>
  <si>
    <t>Наименование глав, объектов капитального строительства, работ и затрат</t>
  </si>
  <si>
    <t>Строительных
(ремонтно- строительных, ремонтно-реставрационных) работ</t>
  </si>
  <si>
    <t>всего</t>
  </si>
  <si>
    <t>Раздел 2.</t>
  </si>
  <si>
    <t>2.1</t>
  </si>
  <si>
    <t>2.2</t>
  </si>
  <si>
    <t>2.3</t>
  </si>
  <si>
    <t>2.4</t>
  </si>
  <si>
    <t>2.5</t>
  </si>
  <si>
    <t>Раздел 3</t>
  </si>
  <si>
    <t>3.1</t>
  </si>
  <si>
    <t>3.2</t>
  </si>
  <si>
    <t>3.3</t>
  </si>
  <si>
    <t>3.4</t>
  </si>
  <si>
    <t>3.5</t>
  </si>
  <si>
    <t>Раздел 4</t>
  </si>
  <si>
    <t>4.1</t>
  </si>
  <si>
    <t>4.2</t>
  </si>
  <si>
    <t>4.3</t>
  </si>
  <si>
    <t>4.4</t>
  </si>
  <si>
    <t>4.5</t>
  </si>
  <si>
    <t>Сводка затрат в сумме в прогнозном уровне цен 2025г с НДС (тыс. руб.)</t>
  </si>
  <si>
    <t xml:space="preserve"> O_2.1.8 Строительство электрических сетей в жилом районе Порожский по ул.ХХ Партсъезда, ул.Нагорная, ул.Лесная, пер.Школьный, пер.Первомайский, городе Братске (ВЛИ - 2 км)</t>
  </si>
  <si>
    <t>O_2.1.8 Строительство электрических сетей в жилом районе Порожский по ул.ХХ Партсъезда, ул.Нагорная, ул.Лесная, пер.Школьный, пер.Первомайский, городе Братске (ВЛИ - 2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</si>
</sst>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_-* #,##0.00\ _₽_-;\-* #,##0.00\ _₽_-;_-* &quot;-&quot;??\ _₽_-;_-@_-"/>
    <numFmt numFmtId="165" formatCode="###\ ###\ ###\ ##0.00"/>
    <numFmt numFmtId="166" formatCode="_-* #,##0.000_-;\-* #,##0.000_-;_-* &quot;-&quot;??_-;_-@_-"/>
    <numFmt numFmtId="167" formatCode="_-* #,##0.000\ _₽_-;\-* #,##0.000\ _₽_-;_-* &quot;-&quot;???\ _₽_-;_-@_-"/>
    <numFmt numFmtId="168" formatCode="#,##0.000"/>
    <numFmt numFmtId="169" formatCode="#,##0.0"/>
    <numFmt numFmtId="170" formatCode="#,##0.0000000"/>
    <numFmt numFmtId="171" formatCode="#,##0.0000"/>
  </numFmts>
  <fonts count="30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name val="Arial"/>
      <family val="1"/>
    </font>
    <font>
      <b/>
      <sz val="12"/>
      <name val="Arial"/>
      <family val="1"/>
    </font>
    <font>
      <sz val="12"/>
      <name val="Arial"/>
      <family val="1"/>
    </font>
    <font>
      <sz val="10"/>
      <name val="Arial Cyr"/>
      <charset val="204"/>
    </font>
    <font>
      <i/>
      <sz val="12"/>
      <name val="Arial"/>
      <family val="1"/>
    </font>
    <font>
      <sz val="10"/>
      <name val="Arial"/>
      <family val="1"/>
    </font>
    <font>
      <sz val="10"/>
      <name val="Arial"/>
      <family val="2"/>
      <charset val="204"/>
    </font>
    <font>
      <u/>
      <sz val="12"/>
      <name val="Arial"/>
      <family val="1"/>
    </font>
    <font>
      <i/>
      <sz val="9"/>
      <name val="Arial"/>
      <family val="1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9"/>
      <name val="Arial"/>
      <family val="1"/>
    </font>
    <font>
      <i/>
      <sz val="8"/>
      <name val="Arial"/>
      <family val="2"/>
      <charset val="204"/>
    </font>
    <font>
      <b/>
      <sz val="10"/>
      <name val="Arial"/>
      <family val="2"/>
      <charset val="204"/>
    </font>
    <font>
      <sz val="11"/>
      <color rgb="FF000000"/>
      <name val="Calibri"/>
      <family val="2"/>
      <charset val="204"/>
    </font>
    <font>
      <b/>
      <sz val="12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8"/>
      <color rgb="FF000000"/>
      <name val="Arial"/>
      <family val="2"/>
      <charset val="204"/>
    </font>
    <font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4"/>
      <name val="Arial"/>
      <family val="2"/>
      <charset val="204"/>
    </font>
    <font>
      <b/>
      <sz val="9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/>
      <diagonal/>
    </border>
  </borders>
  <cellStyleXfs count="9">
    <xf numFmtId="0" fontId="0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8" fillId="0" borderId="0"/>
    <xf numFmtId="0" fontId="11" fillId="0" borderId="0"/>
    <xf numFmtId="43" fontId="1" fillId="0" borderId="0" applyFont="0" applyFill="0" applyBorder="0" applyAlignment="0" applyProtection="0"/>
    <xf numFmtId="0" fontId="16" fillId="0" borderId="0"/>
  </cellStyleXfs>
  <cellXfs count="125">
    <xf numFmtId="0" fontId="0" fillId="0" borderId="0" xfId="0"/>
    <xf numFmtId="0" fontId="3" fillId="0" borderId="0" xfId="1" applyFont="1" applyAlignment="1">
      <alignment horizontal="right" vertical="top"/>
    </xf>
    <xf numFmtId="0" fontId="2" fillId="0" borderId="0" xfId="2"/>
    <xf numFmtId="0" fontId="4" fillId="0" borderId="0" xfId="1" applyFont="1" applyAlignment="1">
      <alignment horizontal="left" vertical="center"/>
    </xf>
    <xf numFmtId="0" fontId="6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2" fillId="0" borderId="13" xfId="1" applyBorder="1" applyAlignment="1">
      <alignment horizontal="center" vertical="center" wrapText="1"/>
    </xf>
    <xf numFmtId="0" fontId="13" fillId="0" borderId="13" xfId="1" applyFont="1" applyBorder="1" applyAlignment="1">
      <alignment horizontal="center" vertical="center" wrapText="1"/>
    </xf>
    <xf numFmtId="2" fontId="2" fillId="0" borderId="0" xfId="2" applyNumberFormat="1"/>
    <xf numFmtId="0" fontId="2" fillId="0" borderId="14" xfId="1" applyBorder="1" applyAlignment="1">
      <alignment horizontal="center" vertical="center" wrapText="1"/>
    </xf>
    <xf numFmtId="2" fontId="12" fillId="0" borderId="0" xfId="6" applyNumberFormat="1" applyFont="1" applyAlignment="1">
      <alignment horizontal="center" vertical="center"/>
    </xf>
    <xf numFmtId="0" fontId="13" fillId="0" borderId="14" xfId="1" applyFont="1" applyBorder="1" applyAlignment="1">
      <alignment horizontal="left" vertical="center" wrapText="1"/>
    </xf>
    <xf numFmtId="0" fontId="2" fillId="0" borderId="15" xfId="1" applyBorder="1" applyAlignment="1">
      <alignment horizontal="center" vertical="center" wrapText="1"/>
    </xf>
    <xf numFmtId="0" fontId="2" fillId="0" borderId="16" xfId="1" applyBorder="1" applyAlignment="1">
      <alignment horizontal="center" vertical="center" wrapText="1"/>
    </xf>
    <xf numFmtId="166" fontId="13" fillId="0" borderId="16" xfId="7" applyNumberFormat="1" applyFont="1" applyFill="1" applyBorder="1" applyAlignment="1">
      <alignment vertical="center" wrapText="1"/>
    </xf>
    <xf numFmtId="43" fontId="13" fillId="0" borderId="17" xfId="7" applyFont="1" applyFill="1" applyBorder="1" applyAlignment="1">
      <alignment vertical="center" wrapText="1"/>
    </xf>
    <xf numFmtId="165" fontId="15" fillId="0" borderId="0" xfId="1" applyNumberFormat="1" applyFont="1" applyAlignment="1">
      <alignment horizontal="left" vertical="center"/>
    </xf>
    <xf numFmtId="167" fontId="2" fillId="0" borderId="0" xfId="2" applyNumberFormat="1"/>
    <xf numFmtId="164" fontId="2" fillId="0" borderId="0" xfId="2" applyNumberFormat="1"/>
    <xf numFmtId="0" fontId="17" fillId="0" borderId="12" xfId="1" applyFont="1" applyBorder="1" applyAlignment="1">
      <alignment horizontal="center" vertical="center"/>
    </xf>
    <xf numFmtId="0" fontId="4" fillId="0" borderId="0" xfId="1" applyFont="1" applyAlignment="1">
      <alignment vertical="center"/>
    </xf>
    <xf numFmtId="0" fontId="18" fillId="0" borderId="4" xfId="3" applyFont="1" applyBorder="1" applyAlignment="1">
      <alignment horizontal="center" vertical="center" wrapText="1"/>
    </xf>
    <xf numFmtId="0" fontId="18" fillId="0" borderId="4" xfId="4" applyFont="1" applyBorder="1" applyAlignment="1">
      <alignment horizontal="center" wrapText="1"/>
    </xf>
    <xf numFmtId="49" fontId="19" fillId="2" borderId="4" xfId="3" applyNumberFormat="1" applyFont="1" applyFill="1" applyBorder="1" applyAlignment="1">
      <alignment horizontal="center" vertical="center" wrapText="1"/>
    </xf>
    <xf numFmtId="4" fontId="19" fillId="2" borderId="4" xfId="3" applyNumberFormat="1" applyFont="1" applyFill="1" applyBorder="1" applyAlignment="1">
      <alignment horizontal="right" vertical="center" wrapText="1"/>
    </xf>
    <xf numFmtId="49" fontId="18" fillId="0" borderId="4" xfId="3" applyNumberFormat="1" applyFont="1" applyBorder="1" applyAlignment="1">
      <alignment horizontal="center" vertical="center" wrapText="1"/>
    </xf>
    <xf numFmtId="168" fontId="18" fillId="0" borderId="4" xfId="3" applyNumberFormat="1" applyFont="1" applyBorder="1" applyAlignment="1">
      <alignment horizontal="right" vertical="center" wrapText="1"/>
    </xf>
    <xf numFmtId="4" fontId="18" fillId="0" borderId="4" xfId="3" applyNumberFormat="1" applyFont="1" applyBorder="1" applyAlignment="1">
      <alignment horizontal="right" vertical="center" wrapText="1"/>
    </xf>
    <xf numFmtId="4" fontId="18" fillId="0" borderId="4" xfId="3" applyNumberFormat="1" applyFont="1" applyBorder="1" applyAlignment="1">
      <alignment horizontal="center" vertical="center" wrapText="1"/>
    </xf>
    <xf numFmtId="4" fontId="19" fillId="2" borderId="4" xfId="3" applyNumberFormat="1" applyFont="1" applyFill="1" applyBorder="1" applyAlignment="1">
      <alignment horizontal="center" vertical="center" wrapText="1"/>
    </xf>
    <xf numFmtId="168" fontId="18" fillId="0" borderId="4" xfId="0" applyNumberFormat="1" applyFont="1" applyBorder="1" applyAlignment="1">
      <alignment horizontal="center" vertical="center" wrapText="1"/>
    </xf>
    <xf numFmtId="4" fontId="20" fillId="0" borderId="4" xfId="3" applyNumberFormat="1" applyFont="1" applyBorder="1" applyAlignment="1">
      <alignment horizontal="right" vertical="center" wrapText="1"/>
    </xf>
    <xf numFmtId="169" fontId="18" fillId="0" borderId="4" xfId="3" applyNumberFormat="1" applyFont="1" applyBorder="1" applyAlignment="1">
      <alignment horizontal="center" vertical="center" wrapText="1"/>
    </xf>
    <xf numFmtId="49" fontId="20" fillId="0" borderId="4" xfId="3" applyNumberFormat="1" applyFont="1" applyBorder="1" applyAlignment="1">
      <alignment horizontal="center" vertical="center" wrapText="1"/>
    </xf>
    <xf numFmtId="170" fontId="18" fillId="0" borderId="4" xfId="3" applyNumberFormat="1" applyFont="1" applyBorder="1" applyAlignment="1">
      <alignment horizontal="center" vertical="center" wrapText="1"/>
    </xf>
    <xf numFmtId="49" fontId="18" fillId="3" borderId="4" xfId="3" applyNumberFormat="1" applyFont="1" applyFill="1" applyBorder="1" applyAlignment="1">
      <alignment horizontal="center" vertical="center" wrapText="1"/>
    </xf>
    <xf numFmtId="4" fontId="18" fillId="3" borderId="4" xfId="3" applyNumberFormat="1" applyFont="1" applyFill="1" applyBorder="1" applyAlignment="1">
      <alignment horizontal="right" vertical="center" wrapText="1"/>
    </xf>
    <xf numFmtId="171" fontId="18" fillId="0" borderId="4" xfId="3" applyNumberFormat="1" applyFont="1" applyBorder="1" applyAlignment="1">
      <alignment horizontal="right" vertical="center" wrapText="1"/>
    </xf>
    <xf numFmtId="0" fontId="21" fillId="0" borderId="0" xfId="0" applyFont="1"/>
    <xf numFmtId="0" fontId="22" fillId="0" borderId="0" xfId="0" applyFont="1" applyAlignment="1">
      <alignment horizontal="right"/>
    </xf>
    <xf numFmtId="0" fontId="21" fillId="0" borderId="0" xfId="0" applyFont="1" applyAlignment="1">
      <alignment wrapText="1"/>
    </xf>
    <xf numFmtId="0" fontId="22" fillId="0" borderId="0" xfId="0" applyFont="1"/>
    <xf numFmtId="49" fontId="22" fillId="0" borderId="0" xfId="0" applyNumberFormat="1" applyFont="1" applyAlignment="1">
      <alignment horizontal="right"/>
    </xf>
    <xf numFmtId="0" fontId="22" fillId="0" borderId="0" xfId="0" applyFont="1" applyAlignment="1">
      <alignment wrapText="1"/>
    </xf>
    <xf numFmtId="0" fontId="22" fillId="0" borderId="0" xfId="0" applyFont="1" applyAlignment="1">
      <alignment horizontal="center"/>
    </xf>
    <xf numFmtId="0" fontId="24" fillId="0" borderId="0" xfId="0" applyFont="1"/>
    <xf numFmtId="0" fontId="25" fillId="0" borderId="0" xfId="0" applyFont="1" applyAlignment="1">
      <alignment horizontal="center"/>
    </xf>
    <xf numFmtId="0" fontId="23" fillId="0" borderId="0" xfId="0" applyFont="1" applyAlignment="1">
      <alignment vertical="top"/>
    </xf>
    <xf numFmtId="0" fontId="23" fillId="0" borderId="0" xfId="0" applyFont="1" applyAlignment="1">
      <alignment horizontal="center"/>
    </xf>
    <xf numFmtId="0" fontId="23" fillId="0" borderId="0" xfId="0" applyFont="1"/>
    <xf numFmtId="0" fontId="24" fillId="0" borderId="0" xfId="0" applyFont="1" applyAlignment="1">
      <alignment horizontal="left"/>
    </xf>
    <xf numFmtId="0" fontId="21" fillId="0" borderId="20" xfId="0" applyFont="1" applyBorder="1" applyAlignment="1">
      <alignment wrapText="1"/>
    </xf>
    <xf numFmtId="0" fontId="21" fillId="0" borderId="4" xfId="0" applyFont="1" applyBorder="1" applyAlignment="1">
      <alignment horizontal="center" vertical="top" wrapText="1"/>
    </xf>
    <xf numFmtId="0" fontId="28" fillId="0" borderId="0" xfId="0" applyFont="1" applyAlignment="1">
      <alignment wrapText="1"/>
    </xf>
    <xf numFmtId="0" fontId="27" fillId="0" borderId="0" xfId="0" applyFont="1" applyAlignment="1">
      <alignment wrapText="1"/>
    </xf>
    <xf numFmtId="0" fontId="28" fillId="0" borderId="0" xfId="0" applyFont="1"/>
    <xf numFmtId="49" fontId="21" fillId="0" borderId="4" xfId="0" applyNumberFormat="1" applyFont="1" applyBorder="1" applyAlignment="1">
      <alignment horizontal="center" vertical="top" wrapText="1"/>
    </xf>
    <xf numFmtId="0" fontId="21" fillId="0" borderId="4" xfId="0" applyFont="1" applyBorder="1" applyAlignment="1">
      <alignment horizontal="left" vertical="top" wrapText="1"/>
    </xf>
    <xf numFmtId="4" fontId="21" fillId="0" borderId="4" xfId="0" applyNumberFormat="1" applyFont="1" applyBorder="1" applyAlignment="1">
      <alignment horizontal="right" vertical="top" wrapText="1"/>
    </xf>
    <xf numFmtId="0" fontId="21" fillId="0" borderId="4" xfId="0" applyFont="1" applyBorder="1" applyAlignment="1">
      <alignment horizontal="right" vertical="top" wrapText="1"/>
    </xf>
    <xf numFmtId="0" fontId="29" fillId="0" borderId="4" xfId="0" applyFont="1" applyBorder="1"/>
    <xf numFmtId="4" fontId="29" fillId="0" borderId="4" xfId="0" applyNumberFormat="1" applyFont="1" applyBorder="1" applyAlignment="1">
      <alignment horizontal="right" vertical="top" wrapText="1"/>
    </xf>
    <xf numFmtId="4" fontId="29" fillId="0" borderId="4" xfId="0" applyNumberFormat="1" applyFont="1" applyBorder="1" applyAlignment="1">
      <alignment horizontal="right" vertical="top"/>
    </xf>
    <xf numFmtId="0" fontId="29" fillId="0" borderId="0" xfId="0" applyFont="1" applyAlignment="1">
      <alignment wrapText="1"/>
    </xf>
    <xf numFmtId="0" fontId="24" fillId="0" borderId="0" xfId="0" applyFont="1" applyAlignment="1">
      <alignment wrapText="1"/>
    </xf>
    <xf numFmtId="0" fontId="22" fillId="0" borderId="0" xfId="0" applyFont="1" applyAlignment="1">
      <alignment horizontal="left" vertical="top"/>
    </xf>
    <xf numFmtId="0" fontId="22" fillId="0" borderId="0" xfId="0" applyFont="1" applyAlignment="1">
      <alignment vertical="top"/>
    </xf>
    <xf numFmtId="0" fontId="21" fillId="0" borderId="0" xfId="0" applyFont="1" applyAlignment="1">
      <alignment vertical="top" wrapText="1"/>
    </xf>
    <xf numFmtId="0" fontId="22" fillId="0" borderId="0" xfId="0" applyFont="1" applyAlignment="1">
      <alignment vertical="top" wrapText="1"/>
    </xf>
    <xf numFmtId="0" fontId="21" fillId="0" borderId="0" xfId="0" applyFont="1" applyAlignment="1">
      <alignment vertical="top"/>
    </xf>
    <xf numFmtId="0" fontId="22" fillId="0" borderId="0" xfId="0" applyFont="1" applyAlignment="1">
      <alignment horizontal="center" vertical="top"/>
    </xf>
    <xf numFmtId="0" fontId="21" fillId="0" borderId="0" xfId="0" applyFont="1" applyAlignment="1">
      <alignment horizontal="center" vertical="top" wrapText="1"/>
    </xf>
    <xf numFmtId="0" fontId="21" fillId="0" borderId="0" xfId="0" applyFont="1" applyAlignment="1">
      <alignment horizontal="center" vertical="top"/>
    </xf>
    <xf numFmtId="0" fontId="22" fillId="0" borderId="1" xfId="0" applyFont="1" applyBorder="1" applyAlignment="1">
      <alignment horizontal="left" vertical="top"/>
    </xf>
    <xf numFmtId="0" fontId="7" fillId="0" borderId="0" xfId="1" applyFont="1" applyAlignment="1">
      <alignment horizontal="left" vertical="center" wrapText="1"/>
    </xf>
    <xf numFmtId="0" fontId="9" fillId="0" borderId="0" xfId="1" applyFont="1" applyAlignment="1">
      <alignment horizontal="left" vertical="center"/>
    </xf>
    <xf numFmtId="0" fontId="14" fillId="0" borderId="0" xfId="1" applyFont="1" applyAlignment="1">
      <alignment horizontal="left" vertical="center" wrapText="1"/>
    </xf>
    <xf numFmtId="0" fontId="3" fillId="0" borderId="0" xfId="1" applyFont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/>
    </xf>
    <xf numFmtId="0" fontId="18" fillId="0" borderId="3" xfId="3" applyFont="1" applyBorder="1" applyAlignment="1">
      <alignment horizontal="center" vertical="center" wrapText="1"/>
    </xf>
    <xf numFmtId="0" fontId="18" fillId="0" borderId="7" xfId="3" applyFont="1" applyBorder="1" applyAlignment="1">
      <alignment horizontal="center" vertical="center" wrapText="1"/>
    </xf>
    <xf numFmtId="49" fontId="18" fillId="0" borderId="6" xfId="3" applyNumberFormat="1" applyFont="1" applyBorder="1" applyAlignment="1">
      <alignment horizontal="center" vertical="center" wrapText="1"/>
    </xf>
    <xf numFmtId="49" fontId="18" fillId="0" borderId="18" xfId="3" applyNumberFormat="1" applyFont="1" applyBorder="1" applyAlignment="1">
      <alignment horizontal="center" vertical="center" wrapText="1"/>
    </xf>
    <xf numFmtId="49" fontId="18" fillId="0" borderId="8" xfId="3" applyNumberFormat="1" applyFont="1" applyBorder="1" applyAlignment="1">
      <alignment horizontal="center" vertical="center" wrapText="1"/>
    </xf>
    <xf numFmtId="49" fontId="18" fillId="0" borderId="19" xfId="3" applyNumberFormat="1" applyFont="1" applyBorder="1" applyAlignment="1">
      <alignment horizontal="center" vertical="center" wrapText="1"/>
    </xf>
    <xf numFmtId="0" fontId="18" fillId="0" borderId="9" xfId="3" applyFont="1" applyBorder="1" applyAlignment="1">
      <alignment horizontal="center" vertical="center" wrapText="1"/>
    </xf>
    <xf numFmtId="0" fontId="18" fillId="0" borderId="10" xfId="3" applyFont="1" applyBorder="1" applyAlignment="1">
      <alignment horizontal="center" vertical="center" wrapText="1"/>
    </xf>
    <xf numFmtId="0" fontId="18" fillId="0" borderId="11" xfId="3" applyFont="1" applyBorder="1" applyAlignment="1">
      <alignment horizontal="center" vertical="center" wrapText="1"/>
    </xf>
    <xf numFmtId="0" fontId="18" fillId="0" borderId="9" xfId="4" applyFont="1" applyBorder="1" applyAlignment="1">
      <alignment horizontal="center" wrapText="1"/>
    </xf>
    <xf numFmtId="0" fontId="18" fillId="0" borderId="11" xfId="4" applyFont="1" applyBorder="1" applyAlignment="1">
      <alignment horizontal="center" wrapText="1"/>
    </xf>
    <xf numFmtId="0" fontId="19" fillId="2" borderId="9" xfId="3" applyFont="1" applyFill="1" applyBorder="1" applyAlignment="1">
      <alignment horizontal="left" vertical="center" wrapText="1"/>
    </xf>
    <xf numFmtId="0" fontId="19" fillId="2" borderId="11" xfId="3" applyFont="1" applyFill="1" applyBorder="1" applyAlignment="1">
      <alignment horizontal="left" vertical="center" wrapText="1"/>
    </xf>
    <xf numFmtId="0" fontId="18" fillId="0" borderId="9" xfId="3" applyFont="1" applyBorder="1" applyAlignment="1">
      <alignment horizontal="left" vertical="center" wrapText="1"/>
    </xf>
    <xf numFmtId="0" fontId="18" fillId="0" borderId="11" xfId="3" applyFont="1" applyBorder="1" applyAlignment="1">
      <alignment horizontal="left" vertical="center" wrapText="1"/>
    </xf>
    <xf numFmtId="0" fontId="19" fillId="2" borderId="10" xfId="3" applyFont="1" applyFill="1" applyBorder="1" applyAlignment="1">
      <alignment horizontal="left" vertical="center" wrapText="1"/>
    </xf>
    <xf numFmtId="0" fontId="20" fillId="0" borderId="9" xfId="3" applyFont="1" applyBorder="1" applyAlignment="1">
      <alignment horizontal="left" vertical="center" wrapText="1"/>
    </xf>
    <xf numFmtId="0" fontId="20" fillId="0" borderId="11" xfId="3" applyFont="1" applyBorder="1" applyAlignment="1">
      <alignment horizontal="left" vertical="center" wrapText="1"/>
    </xf>
    <xf numFmtId="0" fontId="18" fillId="0" borderId="4" xfId="3" applyFont="1" applyBorder="1" applyAlignment="1">
      <alignment horizontal="left" vertical="center" wrapText="1"/>
    </xf>
    <xf numFmtId="0" fontId="20" fillId="0" borderId="4" xfId="3" applyFont="1" applyBorder="1" applyAlignment="1">
      <alignment horizontal="left" vertical="center" wrapText="1"/>
    </xf>
    <xf numFmtId="0" fontId="18" fillId="3" borderId="4" xfId="3" applyFont="1" applyFill="1" applyBorder="1" applyAlignment="1">
      <alignment horizontal="left" vertical="center" wrapText="1"/>
    </xf>
    <xf numFmtId="0" fontId="23" fillId="0" borderId="2" xfId="0" applyFont="1" applyBorder="1" applyAlignment="1">
      <alignment horizontal="center" vertical="top"/>
    </xf>
    <xf numFmtId="0" fontId="22" fillId="0" borderId="1" xfId="0" applyFont="1" applyBorder="1" applyAlignment="1">
      <alignment horizontal="left" vertical="top" wrapText="1"/>
    </xf>
    <xf numFmtId="0" fontId="22" fillId="0" borderId="1" xfId="0" applyFont="1" applyBorder="1" applyAlignment="1">
      <alignment horizontal="right" vertical="top" wrapText="1"/>
    </xf>
    <xf numFmtId="0" fontId="21" fillId="0" borderId="1" xfId="0" applyFont="1" applyBorder="1" applyAlignment="1">
      <alignment horizontal="left" vertical="top" wrapText="1"/>
    </xf>
    <xf numFmtId="49" fontId="22" fillId="0" borderId="0" xfId="0" applyNumberFormat="1" applyFont="1" applyAlignment="1">
      <alignment horizontal="left" vertical="top" wrapText="1"/>
    </xf>
    <xf numFmtId="0" fontId="24" fillId="0" borderId="9" xfId="0" applyFont="1" applyBorder="1" applyAlignment="1">
      <alignment horizontal="right" vertical="top" wrapText="1"/>
    </xf>
    <xf numFmtId="0" fontId="24" fillId="0" borderId="11" xfId="0" applyFont="1" applyBorder="1" applyAlignment="1">
      <alignment horizontal="right" vertical="top" wrapText="1"/>
    </xf>
    <xf numFmtId="0" fontId="27" fillId="0" borderId="9" xfId="0" applyFont="1" applyBorder="1" applyAlignment="1">
      <alignment horizontal="left" vertical="center" wrapText="1"/>
    </xf>
    <xf numFmtId="0" fontId="27" fillId="0" borderId="10" xfId="0" applyFont="1" applyBorder="1" applyAlignment="1">
      <alignment horizontal="left" vertical="center" wrapText="1"/>
    </xf>
    <xf numFmtId="0" fontId="27" fillId="0" borderId="11" xfId="0" applyFont="1" applyBorder="1" applyAlignment="1">
      <alignment horizontal="left" vertical="center" wrapText="1"/>
    </xf>
    <xf numFmtId="0" fontId="29" fillId="0" borderId="9" xfId="0" applyFont="1" applyBorder="1" applyAlignment="1">
      <alignment horizontal="right" vertical="top" wrapText="1"/>
    </xf>
    <xf numFmtId="0" fontId="29" fillId="0" borderId="11" xfId="0" applyFont="1" applyBorder="1" applyAlignment="1">
      <alignment horizontal="right" vertical="top" wrapText="1"/>
    </xf>
    <xf numFmtId="0" fontId="22" fillId="0" borderId="0" xfId="0" applyFont="1" applyAlignment="1">
      <alignment wrapText="1"/>
    </xf>
    <xf numFmtId="0" fontId="21" fillId="0" borderId="3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0" fontId="21" fillId="0" borderId="9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22" fillId="0" borderId="0" xfId="0" applyFont="1" applyAlignment="1">
      <alignment horizontal="center" wrapText="1"/>
    </xf>
    <xf numFmtId="0" fontId="22" fillId="0" borderId="1" xfId="0" applyFont="1" applyBorder="1" applyAlignment="1">
      <alignment horizontal="left" wrapText="1"/>
    </xf>
    <xf numFmtId="0" fontId="23" fillId="0" borderId="2" xfId="0" applyFont="1" applyBorder="1" applyAlignment="1">
      <alignment horizontal="center"/>
    </xf>
    <xf numFmtId="0" fontId="22" fillId="0" borderId="0" xfId="0" applyFont="1" applyAlignment="1">
      <alignment horizontal="center"/>
    </xf>
    <xf numFmtId="0" fontId="26" fillId="0" borderId="0" xfId="0" applyFont="1" applyAlignment="1">
      <alignment horizontal="center"/>
    </xf>
  </cellXfs>
  <cellStyles count="9">
    <cellStyle name="Normal" xfId="1" xr:uid="{00000000-0005-0000-0000-000000000000}"/>
    <cellStyle name="Обычный" xfId="0" builtinId="0"/>
    <cellStyle name="Обычный 2" xfId="2" xr:uid="{00000000-0005-0000-0000-000002000000}"/>
    <cellStyle name="Обычный 2 2 2" xfId="5" xr:uid="{00000000-0005-0000-0000-000003000000}"/>
    <cellStyle name="Обычный 2 2 2 2" xfId="3" xr:uid="{00000000-0005-0000-0000-000004000000}"/>
    <cellStyle name="Обычный 3" xfId="8" xr:uid="{00000000-0005-0000-0000-000005000000}"/>
    <cellStyle name="Обычный 7" xfId="6" xr:uid="{00000000-0005-0000-0000-000006000000}"/>
    <cellStyle name="СводРасч" xfId="4" xr:uid="{00000000-0005-0000-0000-000007000000}"/>
    <cellStyle name="Финансовый 2" xfId="7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Users\Lyachina-IS\Desktop\&#1047;&#1072;&#1076;&#1072;&#1085;&#1080;&#1103;\2018\&#1056;&#1072;&#1089;&#1095;&#1077;&#1090;%20&#1076;&#1083;&#1103;%20&#1056;&#1046;&#1044;\&#1086;&#1090;%20&#1080;&#1085;&#1089;&#1090;&#1077;&#1090;&#1091;&#1090;&#1072;\&#1059;&#1082;&#1088;&#1091;&#1087;&#1085;&#1077;&#1085;&#1085;&#1099;&#1081;%20&#1088;&#1072;&#1089;&#1095;&#1077;&#1090;%20&#1089;&#1090;&#1086;&#1080;&#1084;&#1086;&#1089;&#1090;&#1080;%20&#1055;&#1057;%20220-6%201%20&#1074;&#1072;&#1088;&#1080;&#1072;&#1085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Снижение"/>
      <sheetName val="НМЦ лота"/>
      <sheetName val="ССР"/>
      <sheetName val="Таблица"/>
      <sheetName val="Регионы"/>
      <sheetName val="НМЦЛ_на ПИР"/>
      <sheetName val="НМЦЛ_под ключ"/>
    </sheetNames>
    <sheetDataSet>
      <sheetData sheetId="0" refreshError="1"/>
      <sheetData sheetId="1" refreshError="1"/>
      <sheetData sheetId="2" refreshError="1"/>
      <sheetData sheetId="3" refreshError="1"/>
      <sheetData sheetId="4">
        <row r="479">
          <cell r="B479" t="str">
            <v>Выключатель 6-10 кВ масляный 31,5-40 кА</v>
          </cell>
        </row>
        <row r="694">
          <cell r="B694" t="str">
            <v>Здания КРУЭ, ЗРУ до 20 кВ (укомплектованные оборудованием СЖО)</v>
          </cell>
        </row>
        <row r="695">
          <cell r="B695" t="str">
            <v>Здания КРУЭ, ЗРУ 35 кВ (укомплектованные оборудованием СЖО)</v>
          </cell>
        </row>
        <row r="696">
          <cell r="B696" t="str">
            <v>Здания КРУЭ, ЗРУ 110 кВ (укомплектованные оборудованием СЖО)</v>
          </cell>
        </row>
        <row r="697">
          <cell r="B697" t="str">
            <v>Здания КРУЭ, ЗРУ 220 кВ (укомплектованные оборудованием СЖО)</v>
          </cell>
        </row>
      </sheetData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4"/>
  <sheetViews>
    <sheetView tabSelected="1" zoomScale="82" zoomScaleNormal="82" workbookViewId="0">
      <selection activeCell="I5" sqref="I5"/>
    </sheetView>
  </sheetViews>
  <sheetFormatPr defaultColWidth="8.85546875" defaultRowHeight="14.25" x14ac:dyDescent="0.2"/>
  <cols>
    <col min="1" max="1" width="13.7109375" style="2" customWidth="1"/>
    <col min="2" max="2" width="31.28515625" style="2" customWidth="1"/>
    <col min="3" max="3" width="30.85546875" style="2" customWidth="1"/>
    <col min="4" max="4" width="15.140625" style="2" customWidth="1"/>
    <col min="5" max="5" width="16.140625" style="2" customWidth="1"/>
    <col min="6" max="6" width="15.85546875" style="2" customWidth="1"/>
    <col min="7" max="7" width="32" style="2" customWidth="1"/>
    <col min="8" max="13" width="15.85546875" style="2" customWidth="1"/>
    <col min="14" max="16384" width="8.85546875" style="2"/>
  </cols>
  <sheetData>
    <row r="1" spans="1:13" ht="15.75" x14ac:dyDescent="0.2">
      <c r="A1" s="1"/>
      <c r="B1" s="1"/>
      <c r="C1" s="1"/>
      <c r="E1" s="80" t="s">
        <v>56</v>
      </c>
      <c r="F1" s="82" t="s">
        <v>57</v>
      </c>
      <c r="G1" s="83"/>
      <c r="H1" s="86" t="s">
        <v>58</v>
      </c>
      <c r="I1" s="87"/>
      <c r="J1" s="87"/>
      <c r="K1" s="88"/>
      <c r="L1" s="80" t="s">
        <v>8</v>
      </c>
      <c r="M1" s="80" t="s">
        <v>59</v>
      </c>
    </row>
    <row r="2" spans="1:13" ht="45" x14ac:dyDescent="0.2">
      <c r="A2" s="20" t="s">
        <v>0</v>
      </c>
      <c r="B2" s="20"/>
      <c r="C2" s="19" t="s">
        <v>45</v>
      </c>
      <c r="E2" s="81"/>
      <c r="F2" s="84"/>
      <c r="G2" s="85"/>
      <c r="H2" s="21" t="s">
        <v>60</v>
      </c>
      <c r="I2" s="21" t="s">
        <v>61</v>
      </c>
      <c r="J2" s="21" t="s">
        <v>62</v>
      </c>
      <c r="K2" s="21" t="s">
        <v>63</v>
      </c>
      <c r="L2" s="81"/>
      <c r="M2" s="81"/>
    </row>
    <row r="3" spans="1:13" ht="15" x14ac:dyDescent="0.25">
      <c r="A3" s="4"/>
      <c r="B3" s="4"/>
      <c r="C3" s="4"/>
      <c r="E3" s="22">
        <v>1</v>
      </c>
      <c r="F3" s="89">
        <v>2</v>
      </c>
      <c r="G3" s="90"/>
      <c r="H3" s="22">
        <v>3</v>
      </c>
      <c r="I3" s="22">
        <v>4</v>
      </c>
      <c r="J3" s="22">
        <v>5</v>
      </c>
      <c r="K3" s="22">
        <v>6</v>
      </c>
      <c r="L3" s="22">
        <v>7</v>
      </c>
      <c r="M3" s="22">
        <v>8</v>
      </c>
    </row>
    <row r="4" spans="1:13" ht="15" x14ac:dyDescent="0.2">
      <c r="A4" s="3"/>
      <c r="B4" s="3"/>
      <c r="C4" s="3"/>
      <c r="E4" s="23" t="s">
        <v>64</v>
      </c>
      <c r="F4" s="91" t="s">
        <v>65</v>
      </c>
      <c r="G4" s="92"/>
      <c r="H4" s="24"/>
      <c r="I4" s="24"/>
      <c r="J4" s="24"/>
      <c r="K4" s="24"/>
      <c r="L4" s="24"/>
      <c r="M4" s="24"/>
    </row>
    <row r="5" spans="1:13" ht="15" x14ac:dyDescent="0.2">
      <c r="A5" s="3"/>
      <c r="B5" s="3"/>
      <c r="C5" s="3"/>
      <c r="E5" s="25" t="s">
        <v>66</v>
      </c>
      <c r="F5" s="93" t="s">
        <v>67</v>
      </c>
      <c r="G5" s="94"/>
      <c r="H5" s="26">
        <v>0</v>
      </c>
      <c r="I5" s="27">
        <v>5456.8</v>
      </c>
      <c r="J5" s="27">
        <v>0</v>
      </c>
      <c r="K5" s="26">
        <v>0</v>
      </c>
      <c r="L5" s="26">
        <f>SUM(H5:K5)</f>
        <v>5456.8</v>
      </c>
      <c r="M5" s="28" t="s">
        <v>68</v>
      </c>
    </row>
    <row r="6" spans="1:13" ht="27" customHeight="1" x14ac:dyDescent="0.2">
      <c r="A6" s="74" t="s">
        <v>111</v>
      </c>
      <c r="B6" s="74"/>
      <c r="C6" s="16">
        <f>C26</f>
        <v>7058.9164799999999</v>
      </c>
      <c r="E6" s="25" t="s">
        <v>69</v>
      </c>
      <c r="F6" s="93" t="s">
        <v>70</v>
      </c>
      <c r="G6" s="94"/>
      <c r="H6" s="27">
        <f>H5*1.2</f>
        <v>0</v>
      </c>
      <c r="I6" s="27">
        <f t="shared" ref="I6:K6" si="0">I5*1.2</f>
        <v>6548.16</v>
      </c>
      <c r="J6" s="27">
        <f t="shared" si="0"/>
        <v>0</v>
      </c>
      <c r="K6" s="27">
        <f t="shared" si="0"/>
        <v>0</v>
      </c>
      <c r="L6" s="27">
        <f>SUM(H6:K6)</f>
        <v>6548.16</v>
      </c>
      <c r="M6" s="28" t="s">
        <v>68</v>
      </c>
    </row>
    <row r="7" spans="1:13" ht="15" x14ac:dyDescent="0.2">
      <c r="A7" s="3"/>
      <c r="B7" s="3"/>
      <c r="C7" s="3"/>
      <c r="E7" s="23" t="s">
        <v>93</v>
      </c>
      <c r="F7" s="91" t="s">
        <v>71</v>
      </c>
      <c r="G7" s="95"/>
      <c r="H7" s="95"/>
      <c r="I7" s="92"/>
      <c r="J7" s="24"/>
      <c r="K7" s="24"/>
      <c r="L7" s="24"/>
      <c r="M7" s="29"/>
    </row>
    <row r="8" spans="1:13" ht="15" x14ac:dyDescent="0.2">
      <c r="A8" s="4"/>
      <c r="B8" s="4"/>
      <c r="C8" s="4"/>
      <c r="E8" s="25" t="s">
        <v>94</v>
      </c>
      <c r="F8" s="93" t="s">
        <v>72</v>
      </c>
      <c r="G8" s="94"/>
      <c r="H8" s="26">
        <v>0</v>
      </c>
      <c r="I8" s="26">
        <v>5456.8</v>
      </c>
      <c r="J8" s="26">
        <v>0</v>
      </c>
      <c r="K8" s="26">
        <v>0</v>
      </c>
      <c r="L8" s="30">
        <f>SUM(H8:K8)</f>
        <v>5456.8</v>
      </c>
      <c r="M8" s="28" t="s">
        <v>68</v>
      </c>
    </row>
    <row r="9" spans="1:13" ht="15" x14ac:dyDescent="0.2">
      <c r="A9" s="3"/>
      <c r="B9" s="3"/>
      <c r="C9" s="3"/>
      <c r="E9" s="25" t="s">
        <v>95</v>
      </c>
      <c r="F9" s="93" t="s">
        <v>73</v>
      </c>
      <c r="G9" s="94"/>
      <c r="H9" s="26"/>
      <c r="I9" s="26"/>
      <c r="J9" s="26"/>
      <c r="K9" s="26"/>
      <c r="L9" s="30">
        <f>SUM(H9:K9)</f>
        <v>0</v>
      </c>
      <c r="M9" s="28" t="s">
        <v>68</v>
      </c>
    </row>
    <row r="10" spans="1:13" ht="15" x14ac:dyDescent="0.2">
      <c r="A10" s="75" t="s">
        <v>39</v>
      </c>
      <c r="B10" s="75"/>
      <c r="C10" s="3"/>
      <c r="E10" s="25" t="s">
        <v>96</v>
      </c>
      <c r="F10" s="93" t="s">
        <v>74</v>
      </c>
      <c r="G10" s="94"/>
      <c r="H10" s="26"/>
      <c r="I10" s="26"/>
      <c r="J10" s="26"/>
      <c r="K10" s="26"/>
      <c r="L10" s="30">
        <f t="shared" ref="L10:L12" si="1">SUM(H10:K10)</f>
        <v>0</v>
      </c>
      <c r="M10" s="28" t="s">
        <v>68</v>
      </c>
    </row>
    <row r="11" spans="1:13" ht="15" x14ac:dyDescent="0.2">
      <c r="A11" s="3"/>
      <c r="B11" s="3"/>
      <c r="C11" s="3"/>
      <c r="E11" s="25" t="s">
        <v>97</v>
      </c>
      <c r="F11" s="93" t="s">
        <v>75</v>
      </c>
      <c r="G11" s="94"/>
      <c r="H11" s="26"/>
      <c r="I11" s="26"/>
      <c r="J11" s="26"/>
      <c r="K11" s="26"/>
      <c r="L11" s="30">
        <f t="shared" si="1"/>
        <v>0</v>
      </c>
      <c r="M11" s="28" t="s">
        <v>68</v>
      </c>
    </row>
    <row r="12" spans="1:13" ht="15.75" x14ac:dyDescent="0.2">
      <c r="A12" s="5"/>
      <c r="B12" s="77" t="s">
        <v>28</v>
      </c>
      <c r="C12" s="77"/>
      <c r="E12" s="25" t="s">
        <v>98</v>
      </c>
      <c r="F12" s="93" t="s">
        <v>76</v>
      </c>
      <c r="G12" s="94"/>
      <c r="H12" s="26"/>
      <c r="I12" s="26"/>
      <c r="J12" s="26"/>
      <c r="K12" s="26"/>
      <c r="L12" s="30">
        <f t="shared" si="1"/>
        <v>0</v>
      </c>
      <c r="M12" s="28" t="s">
        <v>68</v>
      </c>
    </row>
    <row r="13" spans="1:13" ht="15" x14ac:dyDescent="0.2">
      <c r="A13" s="3"/>
      <c r="B13" s="3"/>
      <c r="C13" s="3"/>
      <c r="E13" s="25"/>
      <c r="F13" s="96" t="s">
        <v>77</v>
      </c>
      <c r="G13" s="97"/>
      <c r="H13" s="31">
        <f>SUM(H8:H12)</f>
        <v>0</v>
      </c>
      <c r="I13" s="31">
        <f>SUM(I8:I12)</f>
        <v>5456.8</v>
      </c>
      <c r="J13" s="31">
        <f>SUM(J8:J12)</f>
        <v>0</v>
      </c>
      <c r="K13" s="31">
        <f>SUM(K8:K12)</f>
        <v>0</v>
      </c>
      <c r="L13" s="31">
        <f>SUM(L8:L12)</f>
        <v>5456.8</v>
      </c>
      <c r="M13" s="28" t="s">
        <v>68</v>
      </c>
    </row>
    <row r="14" spans="1:13" ht="69.75" customHeight="1" x14ac:dyDescent="0.2">
      <c r="A14" s="78" t="s">
        <v>112</v>
      </c>
      <c r="B14" s="78"/>
      <c r="C14" s="78"/>
      <c r="E14" s="23" t="s">
        <v>99</v>
      </c>
      <c r="F14" s="91" t="s">
        <v>78</v>
      </c>
      <c r="G14" s="95"/>
      <c r="H14" s="95"/>
      <c r="I14" s="95"/>
      <c r="J14" s="92"/>
      <c r="K14" s="24"/>
      <c r="L14" s="24"/>
      <c r="M14" s="29"/>
    </row>
    <row r="15" spans="1:13" ht="15" customHeight="1" x14ac:dyDescent="0.2">
      <c r="A15" s="79" t="s">
        <v>5</v>
      </c>
      <c r="B15" s="79"/>
      <c r="C15" s="79"/>
      <c r="E15" s="25" t="s">
        <v>100</v>
      </c>
      <c r="F15" s="98" t="s">
        <v>72</v>
      </c>
      <c r="G15" s="98"/>
      <c r="H15" s="37">
        <f>H8*$M$15/100</f>
        <v>0</v>
      </c>
      <c r="I15" s="37">
        <f t="shared" ref="I15:L15" si="2">I8*$M$15/100</f>
        <v>5882.4304000000002</v>
      </c>
      <c r="J15" s="37">
        <f t="shared" si="2"/>
        <v>0</v>
      </c>
      <c r="K15" s="37">
        <f t="shared" si="2"/>
        <v>0</v>
      </c>
      <c r="L15" s="37">
        <f t="shared" si="2"/>
        <v>5882.4304000000002</v>
      </c>
      <c r="M15" s="32">
        <v>107.8</v>
      </c>
    </row>
    <row r="16" spans="1:13" ht="15" x14ac:dyDescent="0.2">
      <c r="A16" s="3"/>
      <c r="B16" s="3"/>
      <c r="C16" s="3"/>
      <c r="E16" s="25" t="s">
        <v>101</v>
      </c>
      <c r="F16" s="98" t="s">
        <v>73</v>
      </c>
      <c r="G16" s="98"/>
      <c r="H16" s="37">
        <f>H9*$M$15/100*$M$16/100</f>
        <v>0</v>
      </c>
      <c r="I16" s="37">
        <f t="shared" ref="I16:L16" si="3">I9*$M$15/100*$M$16/100</f>
        <v>0</v>
      </c>
      <c r="J16" s="37">
        <f t="shared" si="3"/>
        <v>0</v>
      </c>
      <c r="K16" s="37">
        <f t="shared" si="3"/>
        <v>0</v>
      </c>
      <c r="L16" s="37">
        <f t="shared" si="3"/>
        <v>0</v>
      </c>
      <c r="M16" s="32">
        <v>105.3</v>
      </c>
    </row>
    <row r="17" spans="1:13" ht="15.75" x14ac:dyDescent="0.2">
      <c r="A17" s="3"/>
      <c r="B17" s="3"/>
      <c r="C17" s="3"/>
      <c r="D17" s="10"/>
      <c r="E17" s="25" t="s">
        <v>102</v>
      </c>
      <c r="F17" s="98" t="s">
        <v>74</v>
      </c>
      <c r="G17" s="98"/>
      <c r="H17" s="37">
        <f>H10*$M$15/100*$M$16/100*$M$17/100</f>
        <v>0</v>
      </c>
      <c r="I17" s="37">
        <f t="shared" ref="I17:L17" si="4">I10*$M$15/100*$M$16/100*$M$17/100</f>
        <v>0</v>
      </c>
      <c r="J17" s="37">
        <f t="shared" si="4"/>
        <v>0</v>
      </c>
      <c r="K17" s="37">
        <f t="shared" si="4"/>
        <v>0</v>
      </c>
      <c r="L17" s="37">
        <f t="shared" si="4"/>
        <v>0</v>
      </c>
      <c r="M17" s="32">
        <v>104.4</v>
      </c>
    </row>
    <row r="18" spans="1:13" ht="54" customHeight="1" x14ac:dyDescent="0.2">
      <c r="A18" s="6" t="s">
        <v>6</v>
      </c>
      <c r="B18" s="9" t="s">
        <v>29</v>
      </c>
      <c r="C18" s="12" t="s">
        <v>30</v>
      </c>
      <c r="D18" s="10"/>
      <c r="E18" s="25" t="s">
        <v>103</v>
      </c>
      <c r="F18" s="98" t="s">
        <v>75</v>
      </c>
      <c r="G18" s="98"/>
      <c r="H18" s="37">
        <f>H11*$M$15/100*$M$16/100*$M$17/100*$M$18/100</f>
        <v>0</v>
      </c>
      <c r="I18" s="37">
        <f t="shared" ref="I18:L18" si="5">I11*$M$15/100*$M$16/100*$M$17/100*$M$18/100</f>
        <v>0</v>
      </c>
      <c r="J18" s="37">
        <f t="shared" si="5"/>
        <v>0</v>
      </c>
      <c r="K18" s="37">
        <f t="shared" si="5"/>
        <v>0</v>
      </c>
      <c r="L18" s="37">
        <f t="shared" si="5"/>
        <v>0</v>
      </c>
      <c r="M18" s="32">
        <v>104.4</v>
      </c>
    </row>
    <row r="19" spans="1:13" ht="15.75" x14ac:dyDescent="0.2">
      <c r="A19" s="6">
        <v>1</v>
      </c>
      <c r="B19" s="9">
        <v>2</v>
      </c>
      <c r="C19" s="13">
        <v>3</v>
      </c>
      <c r="D19" s="10"/>
      <c r="E19" s="25" t="s">
        <v>104</v>
      </c>
      <c r="F19" s="98" t="s">
        <v>76</v>
      </c>
      <c r="G19" s="98"/>
      <c r="H19" s="37">
        <f>H12*$M$15/100*$M$16/100*$M$17/100*$M$18/100*$M$19/100</f>
        <v>0</v>
      </c>
      <c r="I19" s="37">
        <f t="shared" ref="I19:L19" si="6">I12*$M$15/100*$M$16/100*$M$17/100*$M$18/100*$M$19/100</f>
        <v>0</v>
      </c>
      <c r="J19" s="37">
        <f t="shared" si="6"/>
        <v>0</v>
      </c>
      <c r="K19" s="37">
        <f t="shared" si="6"/>
        <v>0</v>
      </c>
      <c r="L19" s="37">
        <f t="shared" si="6"/>
        <v>0</v>
      </c>
      <c r="M19" s="32">
        <v>104.4</v>
      </c>
    </row>
    <row r="20" spans="1:13" ht="15" x14ac:dyDescent="0.2">
      <c r="A20" s="7">
        <v>1</v>
      </c>
      <c r="B20" s="11" t="s">
        <v>31</v>
      </c>
      <c r="C20" s="14">
        <v>5456.8</v>
      </c>
      <c r="D20" s="17"/>
      <c r="E20" s="33"/>
      <c r="F20" s="99" t="s">
        <v>77</v>
      </c>
      <c r="G20" s="99"/>
      <c r="H20" s="31">
        <f>SUM(H15:H19)</f>
        <v>0</v>
      </c>
      <c r="I20" s="31">
        <f t="shared" ref="I20:K20" si="7">SUM(I15:I19)</f>
        <v>5882.4304000000002</v>
      </c>
      <c r="J20" s="31">
        <f t="shared" si="7"/>
        <v>0</v>
      </c>
      <c r="K20" s="31">
        <f t="shared" si="7"/>
        <v>0</v>
      </c>
      <c r="L20" s="31">
        <f>SUM(L15:L19)</f>
        <v>5882.4304000000002</v>
      </c>
      <c r="M20" s="34"/>
    </row>
    <row r="21" spans="1:13" ht="15" x14ac:dyDescent="0.2">
      <c r="A21" s="7">
        <v>1.1000000000000001</v>
      </c>
      <c r="B21" s="11" t="s">
        <v>32</v>
      </c>
      <c r="C21" s="14">
        <v>5456.8</v>
      </c>
      <c r="D21" s="18"/>
      <c r="E21" s="23" t="s">
        <v>105</v>
      </c>
      <c r="F21" s="91" t="s">
        <v>81</v>
      </c>
      <c r="G21" s="95"/>
      <c r="H21" s="95"/>
      <c r="I21" s="95"/>
      <c r="J21" s="92"/>
      <c r="K21" s="27"/>
      <c r="L21" s="27"/>
      <c r="M21" s="34"/>
    </row>
    <row r="22" spans="1:13" ht="15" x14ac:dyDescent="0.2">
      <c r="A22" s="7">
        <v>1.2</v>
      </c>
      <c r="B22" s="11" t="s">
        <v>33</v>
      </c>
      <c r="C22" s="14">
        <v>0</v>
      </c>
      <c r="D22" s="18"/>
      <c r="E22" s="25" t="s">
        <v>106</v>
      </c>
      <c r="F22" s="98" t="s">
        <v>72</v>
      </c>
      <c r="G22" s="98"/>
      <c r="H22" s="27">
        <f>H8*$M$22/100*1.2</f>
        <v>0</v>
      </c>
      <c r="I22" s="27">
        <f t="shared" ref="I22:K22" si="8">I8*$M$22/100*1.2</f>
        <v>7058.9164799999999</v>
      </c>
      <c r="J22" s="27">
        <f t="shared" si="8"/>
        <v>0</v>
      </c>
      <c r="K22" s="27">
        <f t="shared" si="8"/>
        <v>0</v>
      </c>
      <c r="L22" s="27">
        <f>SUM(H22:K22)</f>
        <v>7058.9164799999999</v>
      </c>
      <c r="M22" s="32">
        <v>107.8</v>
      </c>
    </row>
    <row r="23" spans="1:13" ht="15" x14ac:dyDescent="0.2">
      <c r="A23" s="7">
        <v>1.3</v>
      </c>
      <c r="B23" s="11" t="s">
        <v>34</v>
      </c>
      <c r="C23" s="14">
        <v>0</v>
      </c>
      <c r="D23" s="18"/>
      <c r="E23" s="25" t="s">
        <v>107</v>
      </c>
      <c r="F23" s="98" t="s">
        <v>73</v>
      </c>
      <c r="G23" s="98"/>
      <c r="H23" s="27">
        <f>H9*$M$22/100*$M$23/100*1.2</f>
        <v>0</v>
      </c>
      <c r="I23" s="27">
        <f t="shared" ref="I23:K23" si="9">I9*$M$22/100*$M$23/100*1.2</f>
        <v>0</v>
      </c>
      <c r="J23" s="27">
        <f t="shared" si="9"/>
        <v>0</v>
      </c>
      <c r="K23" s="27">
        <f t="shared" si="9"/>
        <v>0</v>
      </c>
      <c r="L23" s="27">
        <f t="shared" ref="L23:L26" si="10">SUM(H23:K23)</f>
        <v>0</v>
      </c>
      <c r="M23" s="32">
        <v>105.3</v>
      </c>
    </row>
    <row r="24" spans="1:13" ht="15" x14ac:dyDescent="0.2">
      <c r="A24" s="7">
        <v>2</v>
      </c>
      <c r="B24" s="11" t="s">
        <v>35</v>
      </c>
      <c r="C24" s="14">
        <v>6548.16</v>
      </c>
      <c r="E24" s="25" t="s">
        <v>108</v>
      </c>
      <c r="F24" s="98" t="s">
        <v>74</v>
      </c>
      <c r="G24" s="98"/>
      <c r="H24" s="27">
        <f>H10*$M$22/100*$M$23/100*$M$24/100*1.2</f>
        <v>0</v>
      </c>
      <c r="I24" s="27">
        <f t="shared" ref="I24:K24" si="11">I10*$M$22/100*$M$23/100*$M$24/100*1.2</f>
        <v>0</v>
      </c>
      <c r="J24" s="27">
        <f t="shared" si="11"/>
        <v>0</v>
      </c>
      <c r="K24" s="27">
        <f t="shared" si="11"/>
        <v>0</v>
      </c>
      <c r="L24" s="27">
        <f t="shared" si="10"/>
        <v>0</v>
      </c>
      <c r="M24" s="32">
        <v>104.4</v>
      </c>
    </row>
    <row r="25" spans="1:13" ht="15" x14ac:dyDescent="0.2">
      <c r="A25" s="7">
        <v>2.1</v>
      </c>
      <c r="B25" s="11" t="s">
        <v>36</v>
      </c>
      <c r="C25" s="14">
        <v>1091.3599999999999</v>
      </c>
      <c r="E25" s="25" t="s">
        <v>109</v>
      </c>
      <c r="F25" s="98" t="s">
        <v>75</v>
      </c>
      <c r="G25" s="98"/>
      <c r="H25" s="27">
        <f>H11*$M$22/100*$M$23/100*$M$24/100*$M$25/100*1.2</f>
        <v>0</v>
      </c>
      <c r="I25" s="27">
        <f t="shared" ref="I25:K25" si="12">I11*$M$22/100*$M$23/100*$M$24/100*$M$25/100*1.2</f>
        <v>0</v>
      </c>
      <c r="J25" s="27">
        <f t="shared" si="12"/>
        <v>0</v>
      </c>
      <c r="K25" s="27">
        <f t="shared" si="12"/>
        <v>0</v>
      </c>
      <c r="L25" s="27">
        <f t="shared" si="10"/>
        <v>0</v>
      </c>
      <c r="M25" s="32">
        <v>104.4</v>
      </c>
    </row>
    <row r="26" spans="1:13" ht="24" x14ac:dyDescent="0.2">
      <c r="A26" s="7">
        <v>3</v>
      </c>
      <c r="B26" s="11" t="s">
        <v>37</v>
      </c>
      <c r="C26" s="15">
        <v>7058.9164799999999</v>
      </c>
      <c r="D26" s="18">
        <f>C26/1.2</f>
        <v>5882.4304000000002</v>
      </c>
      <c r="E26" s="25" t="s">
        <v>110</v>
      </c>
      <c r="F26" s="98" t="s">
        <v>76</v>
      </c>
      <c r="G26" s="98"/>
      <c r="H26" s="27">
        <f>H12*$M$22/100*$M$23/100*$M$24/100*$M$25/100*$M$26/100*1.2</f>
        <v>0</v>
      </c>
      <c r="I26" s="27">
        <f t="shared" ref="I26:K26" si="13">I12*$M$22/100*$M$23/100*$M$24/100*$M$25/100*$M$26/100*1.2</f>
        <v>0</v>
      </c>
      <c r="J26" s="27">
        <f t="shared" si="13"/>
        <v>0</v>
      </c>
      <c r="K26" s="27">
        <f t="shared" si="13"/>
        <v>0</v>
      </c>
      <c r="L26" s="27">
        <f t="shared" si="10"/>
        <v>0</v>
      </c>
      <c r="M26" s="32">
        <v>104.4</v>
      </c>
    </row>
    <row r="27" spans="1:13" ht="15" x14ac:dyDescent="0.2">
      <c r="A27" s="3"/>
      <c r="C27" s="3"/>
      <c r="E27" s="25"/>
      <c r="F27" s="99" t="s">
        <v>77</v>
      </c>
      <c r="G27" s="99"/>
      <c r="H27" s="31">
        <f>SUM(H22:H26)</f>
        <v>0</v>
      </c>
      <c r="I27" s="31">
        <f t="shared" ref="I27:K27" si="14">SUM(I22:I26)</f>
        <v>7058.9164799999999</v>
      </c>
      <c r="J27" s="31">
        <f t="shared" si="14"/>
        <v>0</v>
      </c>
      <c r="K27" s="31">
        <f t="shared" si="14"/>
        <v>0</v>
      </c>
      <c r="L27" s="31">
        <f>SUM(L22:L26)</f>
        <v>7058.9164799999999</v>
      </c>
      <c r="M27" s="34"/>
    </row>
    <row r="28" spans="1:13" ht="25.5" customHeight="1" x14ac:dyDescent="0.2">
      <c r="A28" s="76" t="s">
        <v>38</v>
      </c>
      <c r="B28" s="76"/>
      <c r="C28" s="76"/>
      <c r="E28" s="35" t="s">
        <v>79</v>
      </c>
      <c r="F28" s="100" t="s">
        <v>82</v>
      </c>
      <c r="G28" s="100"/>
      <c r="H28" s="36">
        <f>H20</f>
        <v>0</v>
      </c>
      <c r="I28" s="36">
        <f t="shared" ref="I28" si="15">I20</f>
        <v>5882.4304000000002</v>
      </c>
      <c r="J28" s="36">
        <f>J20</f>
        <v>0</v>
      </c>
      <c r="K28" s="36">
        <f>K20</f>
        <v>0</v>
      </c>
      <c r="L28" s="36">
        <f>L20</f>
        <v>5882.4304000000002</v>
      </c>
      <c r="M28" s="28" t="s">
        <v>68</v>
      </c>
    </row>
    <row r="29" spans="1:13" ht="15" x14ac:dyDescent="0.2">
      <c r="E29" s="35" t="s">
        <v>80</v>
      </c>
      <c r="F29" s="100" t="s">
        <v>83</v>
      </c>
      <c r="G29" s="100"/>
      <c r="H29" s="36">
        <f>H27</f>
        <v>0</v>
      </c>
      <c r="I29" s="36">
        <f t="shared" ref="I29:K29" si="16">I27</f>
        <v>7058.9164799999999</v>
      </c>
      <c r="J29" s="36">
        <f t="shared" si="16"/>
        <v>0</v>
      </c>
      <c r="K29" s="36">
        <f t="shared" si="16"/>
        <v>0</v>
      </c>
      <c r="L29" s="36">
        <f>SUM(H29:K29)</f>
        <v>7058.9164799999999</v>
      </c>
      <c r="M29" s="28" t="s">
        <v>68</v>
      </c>
    </row>
    <row r="31" spans="1:13" ht="15" customHeight="1" x14ac:dyDescent="0.2"/>
    <row r="32" spans="1:13" x14ac:dyDescent="0.2">
      <c r="C32" s="8"/>
    </row>
    <row r="35" ht="15" customHeight="1" x14ac:dyDescent="0.2"/>
    <row r="36" ht="15" customHeight="1" x14ac:dyDescent="0.2"/>
    <row r="37" ht="14.25" customHeight="1" x14ac:dyDescent="0.2"/>
    <row r="39" ht="14.25" customHeight="1" x14ac:dyDescent="0.2"/>
    <row r="41" ht="14.25" customHeight="1" x14ac:dyDescent="0.2"/>
    <row r="43" ht="14.2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4" ht="14.25" customHeight="1" x14ac:dyDescent="0.2"/>
  </sheetData>
  <mergeCells count="38">
    <mergeCell ref="F28:G28"/>
    <mergeCell ref="F29:G29"/>
    <mergeCell ref="F23:G23"/>
    <mergeCell ref="F24:G24"/>
    <mergeCell ref="F25:G25"/>
    <mergeCell ref="F26:G26"/>
    <mergeCell ref="F27:G27"/>
    <mergeCell ref="F18:G18"/>
    <mergeCell ref="F19:G19"/>
    <mergeCell ref="F20:G20"/>
    <mergeCell ref="F21:J21"/>
    <mergeCell ref="F22:G22"/>
    <mergeCell ref="F13:G13"/>
    <mergeCell ref="F14:J14"/>
    <mergeCell ref="F15:G15"/>
    <mergeCell ref="F16:G16"/>
    <mergeCell ref="F17:G17"/>
    <mergeCell ref="F8:G8"/>
    <mergeCell ref="F9:G9"/>
    <mergeCell ref="F10:G10"/>
    <mergeCell ref="F11:G11"/>
    <mergeCell ref="F12:G12"/>
    <mergeCell ref="F3:G3"/>
    <mergeCell ref="F4:G4"/>
    <mergeCell ref="F5:G5"/>
    <mergeCell ref="F6:G6"/>
    <mergeCell ref="F7:I7"/>
    <mergeCell ref="E1:E2"/>
    <mergeCell ref="F1:G2"/>
    <mergeCell ref="H1:K1"/>
    <mergeCell ref="L1:L2"/>
    <mergeCell ref="M1:M2"/>
    <mergeCell ref="A6:B6"/>
    <mergeCell ref="A10:B10"/>
    <mergeCell ref="A28:C28"/>
    <mergeCell ref="B12:C12"/>
    <mergeCell ref="A14:C14"/>
    <mergeCell ref="A15:C15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E5C1D7-CE6E-4132-8643-17DA9C5DCC5B}">
  <sheetPr>
    <pageSetUpPr fitToPage="1"/>
  </sheetPr>
  <dimension ref="A1:BB53"/>
  <sheetViews>
    <sheetView topLeftCell="A7" workbookViewId="0">
      <selection activeCell="A25" sqref="A25:H25"/>
    </sheetView>
  </sheetViews>
  <sheetFormatPr defaultColWidth="9.140625" defaultRowHeight="11.25" customHeight="1" x14ac:dyDescent="0.2"/>
  <cols>
    <col min="1" max="1" width="6.7109375" style="38" customWidth="1"/>
    <col min="2" max="2" width="22.28515625" style="38" customWidth="1"/>
    <col min="3" max="3" width="34.28515625" style="38" customWidth="1"/>
    <col min="4" max="8" width="19.85546875" style="38" customWidth="1"/>
    <col min="9" max="13" width="113.7109375" style="40" hidden="1" customWidth="1"/>
    <col min="14" max="19" width="136" style="40" hidden="1" customWidth="1"/>
    <col min="20" max="26" width="155.85546875" style="40" hidden="1" customWidth="1"/>
    <col min="27" max="27" width="162.5703125" style="40" hidden="1" customWidth="1"/>
    <col min="28" max="30" width="56.5703125" style="40" hidden="1" customWidth="1"/>
    <col min="31" max="32" width="54.140625" style="40" hidden="1" customWidth="1"/>
    <col min="33" max="40" width="79.42578125" style="40" hidden="1" customWidth="1"/>
    <col min="41" max="44" width="83.140625" style="40" hidden="1" customWidth="1"/>
    <col min="45" max="48" width="79.42578125" style="40" hidden="1" customWidth="1"/>
    <col min="49" max="50" width="54.140625" style="40" hidden="1" customWidth="1"/>
    <col min="51" max="54" width="79.42578125" style="40" hidden="1" customWidth="1"/>
    <col min="55" max="16384" width="9.140625" style="38"/>
  </cols>
  <sheetData>
    <row r="1" spans="1:19" x14ac:dyDescent="0.2">
      <c r="H1" s="39" t="s">
        <v>84</v>
      </c>
    </row>
    <row r="2" spans="1:19" x14ac:dyDescent="0.2">
      <c r="A2" s="41"/>
      <c r="B2" s="41"/>
      <c r="C2" s="41"/>
      <c r="D2" s="41"/>
      <c r="E2" s="41"/>
      <c r="F2" s="41"/>
      <c r="G2" s="41"/>
      <c r="H2" s="42" t="s">
        <v>85</v>
      </c>
    </row>
    <row r="3" spans="1:19" x14ac:dyDescent="0.2">
      <c r="A3" s="41"/>
      <c r="B3" s="41"/>
      <c r="C3" s="41"/>
      <c r="D3" s="41"/>
      <c r="E3" s="41"/>
      <c r="F3" s="41"/>
      <c r="G3" s="41"/>
      <c r="H3" s="39"/>
    </row>
    <row r="4" spans="1:19" x14ac:dyDescent="0.2">
      <c r="A4" s="41"/>
      <c r="B4" s="41" t="s">
        <v>0</v>
      </c>
      <c r="C4" s="121" t="s">
        <v>1</v>
      </c>
      <c r="D4" s="121"/>
      <c r="E4" s="121"/>
      <c r="F4" s="121"/>
      <c r="G4" s="121"/>
      <c r="H4" s="41"/>
      <c r="I4" s="43" t="s">
        <v>1</v>
      </c>
      <c r="J4" s="43" t="s">
        <v>2</v>
      </c>
      <c r="K4" s="43" t="s">
        <v>2</v>
      </c>
      <c r="L4" s="43" t="s">
        <v>2</v>
      </c>
      <c r="M4" s="43" t="s">
        <v>2</v>
      </c>
    </row>
    <row r="5" spans="1:19" ht="10.5" customHeight="1" x14ac:dyDescent="0.2">
      <c r="A5" s="41"/>
      <c r="B5" s="41"/>
      <c r="C5" s="122" t="s">
        <v>3</v>
      </c>
      <c r="D5" s="122"/>
      <c r="E5" s="122"/>
      <c r="F5" s="122"/>
      <c r="G5" s="122"/>
      <c r="H5" s="41"/>
    </row>
    <row r="6" spans="1:19" ht="17.25" customHeight="1" x14ac:dyDescent="0.2">
      <c r="A6" s="41"/>
      <c r="B6" s="41" t="s">
        <v>40</v>
      </c>
      <c r="C6" s="44"/>
      <c r="D6" s="44"/>
      <c r="E6" s="44"/>
      <c r="F6" s="44"/>
      <c r="G6" s="44"/>
      <c r="H6" s="41"/>
    </row>
    <row r="7" spans="1:19" ht="17.25" customHeight="1" x14ac:dyDescent="0.2">
      <c r="A7" s="41"/>
      <c r="B7" s="41"/>
      <c r="C7" s="44"/>
      <c r="D7" s="44"/>
      <c r="E7" s="44"/>
      <c r="F7" s="44"/>
      <c r="G7" s="44"/>
      <c r="H7" s="41"/>
    </row>
    <row r="8" spans="1:19" ht="17.25" customHeight="1" x14ac:dyDescent="0.2">
      <c r="A8" s="41"/>
      <c r="B8" s="45" t="s">
        <v>86</v>
      </c>
      <c r="C8" s="44"/>
      <c r="D8" s="44"/>
      <c r="E8" s="44"/>
      <c r="F8" s="44"/>
      <c r="G8" s="44"/>
      <c r="H8" s="41"/>
    </row>
    <row r="9" spans="1:19" ht="17.25" customHeight="1" x14ac:dyDescent="0.2">
      <c r="A9" s="41"/>
      <c r="B9" s="41"/>
      <c r="C9" s="123"/>
      <c r="D9" s="123"/>
      <c r="E9" s="123"/>
      <c r="F9" s="123"/>
      <c r="G9" s="123"/>
      <c r="H9" s="41"/>
    </row>
    <row r="10" spans="1:19" ht="11.25" customHeight="1" x14ac:dyDescent="0.25">
      <c r="A10" s="46"/>
      <c r="B10" s="46"/>
      <c r="C10" s="122" t="s">
        <v>4</v>
      </c>
      <c r="D10" s="122"/>
      <c r="E10" s="122"/>
      <c r="F10" s="122"/>
      <c r="G10" s="122"/>
      <c r="H10" s="46"/>
    </row>
    <row r="11" spans="1:19" ht="11.25" customHeight="1" x14ac:dyDescent="0.25">
      <c r="A11" s="46"/>
      <c r="B11" s="46"/>
      <c r="C11" s="44"/>
      <c r="D11" s="44"/>
      <c r="E11" s="44"/>
      <c r="F11" s="44"/>
      <c r="G11" s="44"/>
      <c r="H11" s="46"/>
    </row>
    <row r="12" spans="1:19" ht="18" x14ac:dyDescent="0.25">
      <c r="A12" s="46"/>
      <c r="B12" s="124" t="s">
        <v>87</v>
      </c>
      <c r="C12" s="124"/>
      <c r="D12" s="124"/>
      <c r="E12" s="124"/>
      <c r="F12" s="124"/>
      <c r="G12" s="124"/>
      <c r="H12" s="46"/>
    </row>
    <row r="13" spans="1:19" ht="11.25" customHeight="1" x14ac:dyDescent="0.25">
      <c r="A13" s="46"/>
      <c r="B13" s="46"/>
      <c r="C13" s="44"/>
      <c r="D13" s="44"/>
      <c r="E13" s="44"/>
      <c r="F13" s="44"/>
      <c r="G13" s="44"/>
      <c r="H13" s="46"/>
    </row>
    <row r="14" spans="1:19" ht="11.25" customHeight="1" x14ac:dyDescent="0.25">
      <c r="A14" s="46"/>
      <c r="B14" s="46"/>
      <c r="C14" s="44"/>
      <c r="D14" s="44"/>
      <c r="E14" s="44"/>
      <c r="F14" s="44"/>
      <c r="G14" s="44"/>
      <c r="H14" s="46"/>
    </row>
    <row r="15" spans="1:19" ht="11.25" customHeight="1" x14ac:dyDescent="0.25">
      <c r="A15" s="46"/>
      <c r="B15" s="46"/>
      <c r="C15" s="44"/>
      <c r="D15" s="44"/>
      <c r="E15" s="44"/>
      <c r="F15" s="44"/>
      <c r="G15" s="44"/>
      <c r="H15" s="46"/>
    </row>
    <row r="16" spans="1:19" x14ac:dyDescent="0.2">
      <c r="A16" s="43"/>
      <c r="B16" s="120" t="s">
        <v>113</v>
      </c>
      <c r="C16" s="120"/>
      <c r="D16" s="120"/>
      <c r="E16" s="120"/>
      <c r="F16" s="120"/>
      <c r="G16" s="120"/>
      <c r="H16" s="43"/>
      <c r="N16" s="43" t="s">
        <v>48</v>
      </c>
      <c r="O16" s="43" t="s">
        <v>2</v>
      </c>
      <c r="P16" s="43" t="s">
        <v>2</v>
      </c>
      <c r="Q16" s="43" t="s">
        <v>2</v>
      </c>
      <c r="R16" s="43" t="s">
        <v>2</v>
      </c>
      <c r="S16" s="43" t="s">
        <v>2</v>
      </c>
    </row>
    <row r="17" spans="1:54" ht="13.5" customHeight="1" x14ac:dyDescent="0.2">
      <c r="A17" s="47"/>
      <c r="B17" s="101" t="s">
        <v>5</v>
      </c>
      <c r="C17" s="101"/>
      <c r="D17" s="101"/>
      <c r="E17" s="101"/>
      <c r="F17" s="101"/>
      <c r="G17" s="101"/>
      <c r="H17" s="47"/>
    </row>
    <row r="18" spans="1:54" ht="9.75" customHeight="1" x14ac:dyDescent="0.2">
      <c r="A18" s="41"/>
      <c r="B18" s="41"/>
      <c r="C18" s="41"/>
      <c r="D18" s="48"/>
      <c r="E18" s="48"/>
      <c r="F18" s="48"/>
      <c r="G18" s="49"/>
      <c r="H18" s="49"/>
    </row>
    <row r="19" spans="1:54" x14ac:dyDescent="0.2">
      <c r="A19" s="50"/>
      <c r="B19" s="113" t="s">
        <v>88</v>
      </c>
      <c r="C19" s="113"/>
      <c r="D19" s="113"/>
      <c r="E19" s="113"/>
      <c r="F19" s="113"/>
      <c r="G19" s="113"/>
      <c r="H19" s="113"/>
      <c r="T19" s="43" t="s">
        <v>88</v>
      </c>
      <c r="U19" s="43" t="s">
        <v>2</v>
      </c>
      <c r="V19" s="43" t="s">
        <v>2</v>
      </c>
      <c r="W19" s="43" t="s">
        <v>2</v>
      </c>
      <c r="X19" s="43" t="s">
        <v>2</v>
      </c>
      <c r="Y19" s="43" t="s">
        <v>2</v>
      </c>
      <c r="Z19" s="43" t="s">
        <v>2</v>
      </c>
    </row>
    <row r="20" spans="1:54" ht="9.75" customHeight="1" x14ac:dyDescent="0.2">
      <c r="A20" s="41"/>
      <c r="B20" s="41"/>
      <c r="C20" s="41"/>
      <c r="D20" s="44"/>
      <c r="E20" s="44"/>
      <c r="F20" s="44"/>
      <c r="G20" s="44"/>
      <c r="H20" s="44"/>
    </row>
    <row r="21" spans="1:54" ht="16.5" customHeight="1" x14ac:dyDescent="0.2">
      <c r="A21" s="114" t="s">
        <v>6</v>
      </c>
      <c r="B21" s="114" t="s">
        <v>89</v>
      </c>
      <c r="C21" s="114" t="s">
        <v>90</v>
      </c>
      <c r="D21" s="117" t="s">
        <v>7</v>
      </c>
      <c r="E21" s="118"/>
      <c r="F21" s="118"/>
      <c r="G21" s="118"/>
      <c r="H21" s="119"/>
      <c r="I21" s="51"/>
    </row>
    <row r="22" spans="1:54" ht="58.5" customHeight="1" x14ac:dyDescent="0.2">
      <c r="A22" s="115"/>
      <c r="B22" s="115"/>
      <c r="C22" s="115"/>
      <c r="D22" s="114" t="s">
        <v>91</v>
      </c>
      <c r="E22" s="114" t="s">
        <v>9</v>
      </c>
      <c r="F22" s="114" t="s">
        <v>10</v>
      </c>
      <c r="G22" s="114" t="s">
        <v>11</v>
      </c>
      <c r="H22" s="114" t="s">
        <v>92</v>
      </c>
      <c r="I22" s="51"/>
    </row>
    <row r="23" spans="1:54" ht="3.75" customHeight="1" x14ac:dyDescent="0.2">
      <c r="A23" s="116"/>
      <c r="B23" s="116"/>
      <c r="C23" s="116"/>
      <c r="D23" s="116"/>
      <c r="E23" s="116"/>
      <c r="F23" s="116"/>
      <c r="G23" s="116"/>
      <c r="H23" s="116"/>
      <c r="I23" s="51"/>
    </row>
    <row r="24" spans="1:54" x14ac:dyDescent="0.2">
      <c r="A24" s="52">
        <v>1</v>
      </c>
      <c r="B24" s="52">
        <v>2</v>
      </c>
      <c r="C24" s="52">
        <v>3</v>
      </c>
      <c r="D24" s="52">
        <v>4</v>
      </c>
      <c r="E24" s="52">
        <v>5</v>
      </c>
      <c r="F24" s="52">
        <v>6</v>
      </c>
      <c r="G24" s="52">
        <v>7</v>
      </c>
      <c r="H24" s="52">
        <v>8</v>
      </c>
      <c r="I24" s="51"/>
    </row>
    <row r="25" spans="1:54" s="55" customFormat="1" ht="14.25" x14ac:dyDescent="0.2">
      <c r="A25" s="108" t="s">
        <v>44</v>
      </c>
      <c r="B25" s="109"/>
      <c r="C25" s="109"/>
      <c r="D25" s="109"/>
      <c r="E25" s="109"/>
      <c r="F25" s="109"/>
      <c r="G25" s="109"/>
      <c r="H25" s="110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  <c r="Z25" s="53"/>
      <c r="AA25" s="54" t="s">
        <v>44</v>
      </c>
      <c r="AB25" s="53"/>
      <c r="AC25" s="53"/>
      <c r="AD25" s="53"/>
      <c r="AE25" s="53"/>
      <c r="AF25" s="53"/>
      <c r="AG25" s="53"/>
      <c r="AH25" s="53"/>
      <c r="AI25" s="53"/>
      <c r="AJ25" s="53"/>
      <c r="AK25" s="53"/>
      <c r="AL25" s="53"/>
      <c r="AM25" s="53"/>
      <c r="AN25" s="53"/>
      <c r="AO25" s="53"/>
      <c r="AP25" s="53"/>
      <c r="AQ25" s="53"/>
      <c r="AR25" s="53"/>
      <c r="AS25" s="53"/>
      <c r="AT25" s="53"/>
      <c r="AU25" s="53"/>
      <c r="AV25" s="53"/>
      <c r="AW25" s="53"/>
      <c r="AX25" s="53"/>
      <c r="AY25" s="53"/>
      <c r="AZ25" s="53"/>
      <c r="BA25" s="53"/>
      <c r="BB25" s="53"/>
    </row>
    <row r="26" spans="1:54" s="55" customFormat="1" ht="14.25" x14ac:dyDescent="0.2">
      <c r="A26" s="56" t="s">
        <v>12</v>
      </c>
      <c r="B26" s="57" t="s">
        <v>47</v>
      </c>
      <c r="C26" s="57" t="s">
        <v>46</v>
      </c>
      <c r="D26" s="58">
        <v>9386.07</v>
      </c>
      <c r="E26" s="58"/>
      <c r="F26" s="58"/>
      <c r="G26" s="58"/>
      <c r="H26" s="58">
        <v>9386.07</v>
      </c>
      <c r="I26" s="53"/>
      <c r="J26" s="53"/>
      <c r="K26" s="53"/>
      <c r="L26" s="53"/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53"/>
      <c r="Z26" s="53"/>
      <c r="AA26" s="54"/>
      <c r="AB26" s="53"/>
      <c r="AC26" s="53"/>
      <c r="AD26" s="53"/>
      <c r="AE26" s="53"/>
      <c r="AF26" s="53"/>
      <c r="AG26" s="53"/>
      <c r="AH26" s="53"/>
      <c r="AI26" s="53"/>
      <c r="AJ26" s="53"/>
      <c r="AK26" s="53"/>
      <c r="AL26" s="53"/>
      <c r="AM26" s="53"/>
      <c r="AN26" s="53"/>
      <c r="AO26" s="53"/>
      <c r="AP26" s="53"/>
      <c r="AQ26" s="53"/>
      <c r="AR26" s="53"/>
      <c r="AS26" s="53"/>
      <c r="AT26" s="53"/>
      <c r="AU26" s="53"/>
      <c r="AV26" s="53"/>
      <c r="AW26" s="53"/>
      <c r="AX26" s="53"/>
      <c r="AY26" s="53"/>
      <c r="AZ26" s="53"/>
      <c r="BA26" s="53"/>
      <c r="BB26" s="53"/>
    </row>
    <row r="27" spans="1:54" s="55" customFormat="1" ht="14.25" x14ac:dyDescent="0.2">
      <c r="A27" s="57"/>
      <c r="B27" s="57"/>
      <c r="C27" s="59" t="s">
        <v>49</v>
      </c>
      <c r="D27" s="58">
        <v>5456.8</v>
      </c>
      <c r="E27" s="58"/>
      <c r="F27" s="58"/>
      <c r="G27" s="58"/>
      <c r="H27" s="58">
        <v>5456.8</v>
      </c>
      <c r="I27" s="53"/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  <c r="AA27" s="54"/>
      <c r="AB27" s="53"/>
      <c r="AC27" s="53"/>
      <c r="AD27" s="53"/>
      <c r="AE27" s="53"/>
      <c r="AF27" s="53"/>
      <c r="AG27" s="53"/>
      <c r="AH27" s="53"/>
      <c r="AI27" s="53"/>
      <c r="AJ27" s="53"/>
      <c r="AK27" s="53"/>
      <c r="AL27" s="53"/>
      <c r="AM27" s="53"/>
      <c r="AN27" s="53"/>
      <c r="AO27" s="53"/>
      <c r="AP27" s="53"/>
      <c r="AQ27" s="53"/>
      <c r="AR27" s="53"/>
      <c r="AS27" s="53"/>
      <c r="AT27" s="53"/>
      <c r="AU27" s="53"/>
      <c r="AV27" s="53"/>
      <c r="AW27" s="53"/>
      <c r="AX27" s="53"/>
      <c r="AY27" s="53"/>
      <c r="AZ27" s="53"/>
      <c r="BA27" s="53"/>
      <c r="BB27" s="53"/>
    </row>
    <row r="28" spans="1:54" s="55" customFormat="1" ht="14.25" x14ac:dyDescent="0.2">
      <c r="A28" s="60"/>
      <c r="B28" s="111" t="s">
        <v>43</v>
      </c>
      <c r="C28" s="112"/>
      <c r="D28" s="61">
        <v>5456.8</v>
      </c>
      <c r="E28" s="61"/>
      <c r="F28" s="62"/>
      <c r="G28" s="62"/>
      <c r="H28" s="62">
        <v>5456.8</v>
      </c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4"/>
      <c r="AB28" s="63" t="s">
        <v>43</v>
      </c>
      <c r="AC28" s="53"/>
      <c r="AD28" s="53"/>
      <c r="AE28" s="53"/>
      <c r="AF28" s="53"/>
      <c r="AG28" s="53"/>
      <c r="AH28" s="53"/>
      <c r="AI28" s="53"/>
      <c r="AJ28" s="53"/>
      <c r="AK28" s="53"/>
      <c r="AL28" s="53"/>
      <c r="AM28" s="53"/>
      <c r="AN28" s="53"/>
      <c r="AO28" s="53"/>
      <c r="AP28" s="53"/>
      <c r="AQ28" s="53"/>
      <c r="AR28" s="53"/>
      <c r="AS28" s="53"/>
      <c r="AT28" s="53"/>
      <c r="AU28" s="53"/>
      <c r="AV28" s="53"/>
      <c r="AW28" s="53"/>
      <c r="AX28" s="53"/>
      <c r="AY28" s="53"/>
      <c r="AZ28" s="53"/>
      <c r="BA28" s="53"/>
      <c r="BB28" s="53"/>
    </row>
    <row r="29" spans="1:54" s="55" customFormat="1" ht="14.25" x14ac:dyDescent="0.2">
      <c r="A29" s="108" t="s">
        <v>13</v>
      </c>
      <c r="B29" s="109"/>
      <c r="C29" s="109"/>
      <c r="D29" s="109"/>
      <c r="E29" s="109"/>
      <c r="F29" s="109"/>
      <c r="G29" s="109"/>
      <c r="H29" s="110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3"/>
      <c r="X29" s="53"/>
      <c r="Y29" s="53"/>
      <c r="Z29" s="53"/>
      <c r="AA29" s="54" t="s">
        <v>13</v>
      </c>
      <c r="AB29" s="63"/>
      <c r="AC29" s="53"/>
      <c r="AD29" s="53"/>
      <c r="AE29" s="53"/>
      <c r="AF29" s="53"/>
      <c r="AG29" s="53"/>
      <c r="AH29" s="53"/>
      <c r="AI29" s="53"/>
      <c r="AJ29" s="53"/>
      <c r="AK29" s="53"/>
      <c r="AL29" s="53"/>
      <c r="AM29" s="53"/>
      <c r="AN29" s="53"/>
      <c r="AO29" s="53"/>
      <c r="AP29" s="53"/>
      <c r="AQ29" s="53"/>
      <c r="AR29" s="53"/>
      <c r="AS29" s="53"/>
      <c r="AT29" s="53"/>
      <c r="AU29" s="53"/>
      <c r="AV29" s="53"/>
      <c r="AW29" s="53"/>
      <c r="AX29" s="53"/>
      <c r="AY29" s="53"/>
      <c r="AZ29" s="53"/>
      <c r="BA29" s="53"/>
      <c r="BB29" s="53"/>
    </row>
    <row r="30" spans="1:54" s="55" customFormat="1" ht="14.25" x14ac:dyDescent="0.2">
      <c r="A30" s="60"/>
      <c r="B30" s="106" t="s">
        <v>14</v>
      </c>
      <c r="C30" s="107"/>
      <c r="D30" s="61">
        <v>5456.8</v>
      </c>
      <c r="E30" s="61"/>
      <c r="F30" s="62"/>
      <c r="G30" s="62"/>
      <c r="H30" s="62">
        <v>5456.8</v>
      </c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3"/>
      <c r="X30" s="53"/>
      <c r="Y30" s="53"/>
      <c r="Z30" s="53"/>
      <c r="AA30" s="54"/>
      <c r="AB30" s="63"/>
      <c r="AC30" s="64" t="s">
        <v>14</v>
      </c>
      <c r="AD30" s="53"/>
      <c r="AE30" s="53"/>
      <c r="AF30" s="53"/>
      <c r="AG30" s="53"/>
      <c r="AH30" s="53"/>
      <c r="AI30" s="53"/>
      <c r="AJ30" s="53"/>
      <c r="AK30" s="53"/>
      <c r="AL30" s="53"/>
      <c r="AM30" s="53"/>
      <c r="AN30" s="53"/>
      <c r="AO30" s="53"/>
      <c r="AP30" s="53"/>
      <c r="AQ30" s="53"/>
      <c r="AR30" s="53"/>
      <c r="AS30" s="53"/>
      <c r="AT30" s="53"/>
      <c r="AU30" s="53"/>
      <c r="AV30" s="53"/>
      <c r="AW30" s="53"/>
      <c r="AX30" s="53"/>
      <c r="AY30" s="53"/>
      <c r="AZ30" s="53"/>
      <c r="BA30" s="53"/>
      <c r="BB30" s="53"/>
    </row>
    <row r="31" spans="1:54" s="55" customFormat="1" ht="14.25" x14ac:dyDescent="0.2">
      <c r="A31" s="108" t="s">
        <v>15</v>
      </c>
      <c r="B31" s="109"/>
      <c r="C31" s="109"/>
      <c r="D31" s="109"/>
      <c r="E31" s="109"/>
      <c r="F31" s="109"/>
      <c r="G31" s="109"/>
      <c r="H31" s="110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  <c r="AA31" s="54" t="s">
        <v>15</v>
      </c>
      <c r="AB31" s="63"/>
      <c r="AC31" s="64"/>
      <c r="AD31" s="53"/>
      <c r="AE31" s="53"/>
      <c r="AF31" s="53"/>
      <c r="AG31" s="53"/>
      <c r="AH31" s="53"/>
      <c r="AI31" s="53"/>
      <c r="AJ31" s="53"/>
      <c r="AK31" s="53"/>
      <c r="AL31" s="53"/>
      <c r="AM31" s="53"/>
      <c r="AN31" s="53"/>
      <c r="AO31" s="53"/>
      <c r="AP31" s="53"/>
      <c r="AQ31" s="53"/>
      <c r="AR31" s="53"/>
      <c r="AS31" s="53"/>
      <c r="AT31" s="53"/>
      <c r="AU31" s="53"/>
      <c r="AV31" s="53"/>
      <c r="AW31" s="53"/>
      <c r="AX31" s="53"/>
      <c r="AY31" s="53"/>
      <c r="AZ31" s="53"/>
      <c r="BA31" s="53"/>
      <c r="BB31" s="53"/>
    </row>
    <row r="32" spans="1:54" s="55" customFormat="1" ht="14.25" x14ac:dyDescent="0.2">
      <c r="A32" s="60"/>
      <c r="B32" s="106" t="s">
        <v>16</v>
      </c>
      <c r="C32" s="107"/>
      <c r="D32" s="61">
        <v>5456.8</v>
      </c>
      <c r="E32" s="61"/>
      <c r="F32" s="62"/>
      <c r="G32" s="62"/>
      <c r="H32" s="62">
        <v>5456.8</v>
      </c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3"/>
      <c r="W32" s="53"/>
      <c r="X32" s="53"/>
      <c r="Y32" s="53"/>
      <c r="Z32" s="53"/>
      <c r="AA32" s="54"/>
      <c r="AB32" s="63"/>
      <c r="AC32" s="64" t="s">
        <v>16</v>
      </c>
      <c r="AD32" s="53"/>
      <c r="AE32" s="53"/>
      <c r="AF32" s="53"/>
      <c r="AG32" s="53"/>
      <c r="AH32" s="53"/>
      <c r="AI32" s="53"/>
      <c r="AJ32" s="53"/>
      <c r="AK32" s="53"/>
      <c r="AL32" s="53"/>
      <c r="AM32" s="53"/>
      <c r="AN32" s="53"/>
      <c r="AO32" s="53"/>
      <c r="AP32" s="53"/>
      <c r="AQ32" s="53"/>
      <c r="AR32" s="53"/>
      <c r="AS32" s="53"/>
      <c r="AT32" s="53"/>
      <c r="AU32" s="53"/>
      <c r="AV32" s="53"/>
      <c r="AW32" s="53"/>
      <c r="AX32" s="53"/>
      <c r="AY32" s="53"/>
      <c r="AZ32" s="53"/>
      <c r="BA32" s="53"/>
      <c r="BB32" s="53"/>
    </row>
    <row r="33" spans="1:54" s="55" customFormat="1" ht="14.25" x14ac:dyDescent="0.2">
      <c r="A33" s="108" t="s">
        <v>17</v>
      </c>
      <c r="B33" s="109"/>
      <c r="C33" s="109"/>
      <c r="D33" s="109"/>
      <c r="E33" s="109"/>
      <c r="F33" s="109"/>
      <c r="G33" s="109"/>
      <c r="H33" s="110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3"/>
      <c r="W33" s="53"/>
      <c r="X33" s="53"/>
      <c r="Y33" s="53"/>
      <c r="Z33" s="53"/>
      <c r="AA33" s="54" t="s">
        <v>17</v>
      </c>
      <c r="AB33" s="63"/>
      <c r="AC33" s="64"/>
      <c r="AD33" s="53"/>
      <c r="AE33" s="53"/>
      <c r="AF33" s="53"/>
      <c r="AG33" s="53"/>
      <c r="AH33" s="53"/>
      <c r="AI33" s="53"/>
      <c r="AJ33" s="53"/>
      <c r="AK33" s="53"/>
      <c r="AL33" s="53"/>
      <c r="AM33" s="53"/>
      <c r="AN33" s="53"/>
      <c r="AO33" s="53"/>
      <c r="AP33" s="53"/>
      <c r="AQ33" s="53"/>
      <c r="AR33" s="53"/>
      <c r="AS33" s="53"/>
      <c r="AT33" s="53"/>
      <c r="AU33" s="53"/>
      <c r="AV33" s="53"/>
      <c r="AW33" s="53"/>
      <c r="AX33" s="53"/>
      <c r="AY33" s="53"/>
      <c r="AZ33" s="53"/>
      <c r="BA33" s="53"/>
      <c r="BB33" s="53"/>
    </row>
    <row r="34" spans="1:54" s="55" customFormat="1" ht="14.25" x14ac:dyDescent="0.2">
      <c r="A34" s="60"/>
      <c r="B34" s="111" t="s">
        <v>18</v>
      </c>
      <c r="C34" s="112"/>
      <c r="D34" s="61"/>
      <c r="E34" s="61"/>
      <c r="F34" s="62"/>
      <c r="G34" s="62"/>
      <c r="H34" s="62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4"/>
      <c r="AB34" s="63" t="s">
        <v>18</v>
      </c>
      <c r="AC34" s="64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3"/>
      <c r="AR34" s="53"/>
      <c r="AS34" s="53"/>
      <c r="AT34" s="53"/>
      <c r="AU34" s="53"/>
      <c r="AV34" s="53"/>
      <c r="AW34" s="53"/>
      <c r="AX34" s="53"/>
      <c r="AY34" s="53"/>
      <c r="AZ34" s="53"/>
      <c r="BA34" s="53"/>
      <c r="BB34" s="53"/>
    </row>
    <row r="35" spans="1:54" s="55" customFormat="1" ht="14.25" x14ac:dyDescent="0.2">
      <c r="A35" s="60"/>
      <c r="B35" s="106" t="s">
        <v>19</v>
      </c>
      <c r="C35" s="107"/>
      <c r="D35" s="61">
        <v>5456.8</v>
      </c>
      <c r="E35" s="61"/>
      <c r="F35" s="62"/>
      <c r="G35" s="62"/>
      <c r="H35" s="62">
        <v>5456.8</v>
      </c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  <c r="AA35" s="54"/>
      <c r="AB35" s="63"/>
      <c r="AC35" s="64" t="s">
        <v>19</v>
      </c>
      <c r="AD35" s="53"/>
      <c r="AE35" s="53"/>
      <c r="AF35" s="53"/>
      <c r="AG35" s="53"/>
      <c r="AH35" s="53"/>
      <c r="AI35" s="53"/>
      <c r="AJ35" s="53"/>
      <c r="AK35" s="53"/>
      <c r="AL35" s="53"/>
      <c r="AM35" s="53"/>
      <c r="AN35" s="53"/>
      <c r="AO35" s="53"/>
      <c r="AP35" s="53"/>
      <c r="AQ35" s="53"/>
      <c r="AR35" s="53"/>
      <c r="AS35" s="53"/>
      <c r="AT35" s="53"/>
      <c r="AU35" s="53"/>
      <c r="AV35" s="53"/>
      <c r="AW35" s="53"/>
      <c r="AX35" s="53"/>
      <c r="AY35" s="53"/>
      <c r="AZ35" s="53"/>
      <c r="BA35" s="53"/>
      <c r="BB35" s="53"/>
    </row>
    <row r="36" spans="1:54" s="55" customFormat="1" ht="14.25" x14ac:dyDescent="0.2">
      <c r="A36" s="108" t="s">
        <v>42</v>
      </c>
      <c r="B36" s="109"/>
      <c r="C36" s="109"/>
      <c r="D36" s="109"/>
      <c r="E36" s="109"/>
      <c r="F36" s="109"/>
      <c r="G36" s="109"/>
      <c r="H36" s="110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  <c r="AA36" s="54" t="s">
        <v>42</v>
      </c>
      <c r="AB36" s="63"/>
      <c r="AC36" s="64"/>
      <c r="AD36" s="53"/>
      <c r="AE36" s="53"/>
      <c r="AF36" s="53"/>
      <c r="AG36" s="53"/>
      <c r="AH36" s="53"/>
      <c r="AI36" s="53"/>
      <c r="AJ36" s="53"/>
      <c r="AK36" s="53"/>
      <c r="AL36" s="53"/>
      <c r="AM36" s="53"/>
      <c r="AN36" s="53"/>
      <c r="AO36" s="53"/>
      <c r="AP36" s="53"/>
      <c r="AQ36" s="53"/>
      <c r="AR36" s="53"/>
      <c r="AS36" s="53"/>
      <c r="AT36" s="53"/>
      <c r="AU36" s="53"/>
      <c r="AV36" s="53"/>
      <c r="AW36" s="53"/>
      <c r="AX36" s="53"/>
      <c r="AY36" s="53"/>
      <c r="AZ36" s="53"/>
      <c r="BA36" s="53"/>
      <c r="BB36" s="53"/>
    </row>
    <row r="37" spans="1:54" s="55" customFormat="1" ht="22.5" x14ac:dyDescent="0.2">
      <c r="A37" s="60"/>
      <c r="B37" s="111" t="s">
        <v>41</v>
      </c>
      <c r="C37" s="112"/>
      <c r="D37" s="61"/>
      <c r="E37" s="61"/>
      <c r="F37" s="62"/>
      <c r="G37" s="62"/>
      <c r="H37" s="62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4"/>
      <c r="AB37" s="63" t="s">
        <v>41</v>
      </c>
      <c r="AC37" s="64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53"/>
      <c r="AS37" s="53"/>
      <c r="AT37" s="53"/>
      <c r="AU37" s="53"/>
      <c r="AV37" s="53"/>
      <c r="AW37" s="53"/>
      <c r="AX37" s="53"/>
      <c r="AY37" s="53"/>
      <c r="AZ37" s="53"/>
      <c r="BA37" s="53"/>
      <c r="BB37" s="53"/>
    </row>
    <row r="38" spans="1:54" s="55" customFormat="1" ht="14.25" x14ac:dyDescent="0.2">
      <c r="A38" s="60"/>
      <c r="B38" s="106" t="s">
        <v>20</v>
      </c>
      <c r="C38" s="107"/>
      <c r="D38" s="61">
        <v>5456.8</v>
      </c>
      <c r="E38" s="61"/>
      <c r="F38" s="62"/>
      <c r="G38" s="62"/>
      <c r="H38" s="62">
        <v>5456.8</v>
      </c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4"/>
      <c r="AB38" s="63"/>
      <c r="AC38" s="64" t="s">
        <v>20</v>
      </c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</row>
    <row r="39" spans="1:54" s="55" customFormat="1" ht="14.25" x14ac:dyDescent="0.2">
      <c r="A39" s="108" t="s">
        <v>21</v>
      </c>
      <c r="B39" s="109"/>
      <c r="C39" s="109"/>
      <c r="D39" s="109"/>
      <c r="E39" s="109"/>
      <c r="F39" s="109"/>
      <c r="G39" s="109"/>
      <c r="H39" s="110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53"/>
      <c r="V39" s="53"/>
      <c r="W39" s="53"/>
      <c r="X39" s="53"/>
      <c r="Y39" s="53"/>
      <c r="Z39" s="53"/>
      <c r="AA39" s="54" t="s">
        <v>21</v>
      </c>
      <c r="AB39" s="63"/>
      <c r="AC39" s="64"/>
      <c r="AD39" s="53"/>
      <c r="AE39" s="53"/>
      <c r="AF39" s="53"/>
      <c r="AG39" s="53"/>
      <c r="AH39" s="53"/>
      <c r="AI39" s="53"/>
      <c r="AJ39" s="53"/>
      <c r="AK39" s="53"/>
      <c r="AL39" s="53"/>
      <c r="AM39" s="53"/>
      <c r="AN39" s="53"/>
      <c r="AO39" s="53"/>
      <c r="AP39" s="53"/>
      <c r="AQ39" s="53"/>
      <c r="AR39" s="53"/>
      <c r="AS39" s="53"/>
      <c r="AT39" s="53"/>
      <c r="AU39" s="53"/>
      <c r="AV39" s="53"/>
      <c r="AW39" s="53"/>
      <c r="AX39" s="53"/>
      <c r="AY39" s="53"/>
      <c r="AZ39" s="53"/>
      <c r="BA39" s="53"/>
      <c r="BB39" s="53"/>
    </row>
    <row r="40" spans="1:54" s="55" customFormat="1" ht="14.25" x14ac:dyDescent="0.2">
      <c r="A40" s="60"/>
      <c r="B40" s="106" t="s">
        <v>22</v>
      </c>
      <c r="C40" s="107"/>
      <c r="D40" s="61">
        <v>5456.8</v>
      </c>
      <c r="E40" s="61"/>
      <c r="F40" s="62"/>
      <c r="G40" s="62"/>
      <c r="H40" s="62">
        <v>5456.8</v>
      </c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4"/>
      <c r="AB40" s="63"/>
      <c r="AC40" s="64" t="s">
        <v>22</v>
      </c>
      <c r="AD40" s="53"/>
      <c r="AE40" s="53"/>
      <c r="AF40" s="53"/>
      <c r="AG40" s="53"/>
      <c r="AH40" s="53"/>
      <c r="AI40" s="53"/>
      <c r="AJ40" s="53"/>
      <c r="AK40" s="53"/>
      <c r="AL40" s="53"/>
      <c r="AM40" s="53"/>
      <c r="AN40" s="53"/>
      <c r="AO40" s="53"/>
      <c r="AP40" s="53"/>
      <c r="AQ40" s="53"/>
      <c r="AR40" s="53"/>
      <c r="AS40" s="53"/>
      <c r="AT40" s="53"/>
      <c r="AU40" s="53"/>
      <c r="AV40" s="53"/>
      <c r="AW40" s="53"/>
      <c r="AX40" s="53"/>
      <c r="AY40" s="53"/>
      <c r="AZ40" s="53"/>
      <c r="BA40" s="53"/>
      <c r="BB40" s="53"/>
    </row>
    <row r="41" spans="1:54" s="55" customFormat="1" ht="14.25" x14ac:dyDescent="0.2">
      <c r="A41" s="108" t="s">
        <v>23</v>
      </c>
      <c r="B41" s="109"/>
      <c r="C41" s="109"/>
      <c r="D41" s="109"/>
      <c r="E41" s="109"/>
      <c r="F41" s="109"/>
      <c r="G41" s="109"/>
      <c r="H41" s="110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4" t="s">
        <v>23</v>
      </c>
      <c r="AB41" s="63"/>
      <c r="AC41" s="64"/>
      <c r="AD41" s="53"/>
      <c r="AE41" s="53"/>
      <c r="AF41" s="53"/>
      <c r="AG41" s="53"/>
      <c r="AH41" s="53"/>
      <c r="AI41" s="53"/>
      <c r="AJ41" s="53"/>
      <c r="AK41" s="53"/>
      <c r="AL41" s="53"/>
      <c r="AM41" s="53"/>
      <c r="AN41" s="53"/>
      <c r="AO41" s="53"/>
      <c r="AP41" s="53"/>
      <c r="AQ41" s="53"/>
      <c r="AR41" s="53"/>
      <c r="AS41" s="53"/>
      <c r="AT41" s="53"/>
      <c r="AU41" s="53"/>
      <c r="AV41" s="53"/>
      <c r="AW41" s="53"/>
      <c r="AX41" s="53"/>
      <c r="AY41" s="53"/>
      <c r="AZ41" s="53"/>
      <c r="BA41" s="53"/>
      <c r="BB41" s="53"/>
    </row>
    <row r="42" spans="1:54" s="55" customFormat="1" ht="14.25" x14ac:dyDescent="0.2">
      <c r="A42" s="56" t="s">
        <v>12</v>
      </c>
      <c r="B42" s="57" t="s">
        <v>24</v>
      </c>
      <c r="C42" s="57" t="s">
        <v>25</v>
      </c>
      <c r="D42" s="58">
        <v>1091.3599999999999</v>
      </c>
      <c r="E42" s="58"/>
      <c r="F42" s="58"/>
      <c r="G42" s="58"/>
      <c r="H42" s="58">
        <v>1091.3599999999999</v>
      </c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  <c r="AA42" s="54"/>
      <c r="AB42" s="63"/>
      <c r="AC42" s="64"/>
      <c r="AD42" s="53"/>
      <c r="AE42" s="53"/>
      <c r="AF42" s="53"/>
      <c r="AG42" s="53"/>
      <c r="AH42" s="53"/>
      <c r="AI42" s="53"/>
      <c r="AJ42" s="53"/>
      <c r="AK42" s="53"/>
      <c r="AL42" s="53"/>
      <c r="AM42" s="53"/>
      <c r="AN42" s="53"/>
      <c r="AO42" s="53"/>
      <c r="AP42" s="53"/>
      <c r="AQ42" s="53"/>
      <c r="AR42" s="53"/>
      <c r="AS42" s="53"/>
      <c r="AT42" s="53"/>
      <c r="AU42" s="53"/>
      <c r="AV42" s="53"/>
      <c r="AW42" s="53"/>
      <c r="AX42" s="53"/>
      <c r="AY42" s="53"/>
      <c r="AZ42" s="53"/>
      <c r="BA42" s="53"/>
      <c r="BB42" s="53"/>
    </row>
    <row r="43" spans="1:54" s="55" customFormat="1" ht="14.25" x14ac:dyDescent="0.2">
      <c r="A43" s="60"/>
      <c r="B43" s="111" t="s">
        <v>26</v>
      </c>
      <c r="C43" s="112"/>
      <c r="D43" s="61">
        <v>1091.3599999999999</v>
      </c>
      <c r="E43" s="61"/>
      <c r="F43" s="62"/>
      <c r="G43" s="62"/>
      <c r="H43" s="62">
        <v>1091.3599999999999</v>
      </c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4"/>
      <c r="AB43" s="63" t="s">
        <v>26</v>
      </c>
      <c r="AC43" s="64"/>
      <c r="AD43" s="53"/>
      <c r="AE43" s="53"/>
      <c r="AF43" s="53"/>
      <c r="AG43" s="53"/>
      <c r="AH43" s="53"/>
      <c r="AI43" s="53"/>
      <c r="AJ43" s="53"/>
      <c r="AK43" s="53"/>
      <c r="AL43" s="53"/>
      <c r="AM43" s="53"/>
      <c r="AN43" s="53"/>
      <c r="AO43" s="53"/>
      <c r="AP43" s="53"/>
      <c r="AQ43" s="53"/>
      <c r="AR43" s="53"/>
      <c r="AS43" s="53"/>
      <c r="AT43" s="53"/>
      <c r="AU43" s="53"/>
      <c r="AV43" s="53"/>
      <c r="AW43" s="53"/>
      <c r="AX43" s="53"/>
      <c r="AY43" s="53"/>
      <c r="AZ43" s="53"/>
      <c r="BA43" s="53"/>
      <c r="BB43" s="53"/>
    </row>
    <row r="44" spans="1:54" s="55" customFormat="1" ht="14.25" x14ac:dyDescent="0.2">
      <c r="A44" s="60"/>
      <c r="B44" s="106" t="s">
        <v>27</v>
      </c>
      <c r="C44" s="107"/>
      <c r="D44" s="61">
        <v>6548.16</v>
      </c>
      <c r="E44" s="61"/>
      <c r="F44" s="62"/>
      <c r="G44" s="62"/>
      <c r="H44" s="62">
        <v>6548.16</v>
      </c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4"/>
      <c r="AB44" s="63"/>
      <c r="AC44" s="64"/>
      <c r="AD44" s="64" t="s">
        <v>27</v>
      </c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3"/>
      <c r="AS44" s="53"/>
      <c r="AT44" s="53"/>
      <c r="AU44" s="53"/>
      <c r="AV44" s="53"/>
      <c r="AW44" s="53"/>
      <c r="AX44" s="53"/>
      <c r="AY44" s="53"/>
      <c r="AZ44" s="53"/>
      <c r="BA44" s="53"/>
      <c r="BB44" s="53"/>
    </row>
    <row r="45" spans="1:54" ht="26.25" customHeight="1" x14ac:dyDescent="0.2"/>
    <row r="46" spans="1:54" s="69" customFormat="1" x14ac:dyDescent="0.25">
      <c r="A46" s="65" t="s">
        <v>50</v>
      </c>
      <c r="B46" s="66"/>
      <c r="C46" s="104"/>
      <c r="D46" s="104"/>
      <c r="E46" s="103" t="s">
        <v>51</v>
      </c>
      <c r="F46" s="103"/>
      <c r="G46" s="103"/>
      <c r="H46" s="103"/>
      <c r="I46" s="67"/>
      <c r="J46" s="67"/>
      <c r="K46" s="67"/>
      <c r="L46" s="67"/>
      <c r="M46" s="67"/>
      <c r="N46" s="67"/>
      <c r="O46" s="67"/>
      <c r="P46" s="67"/>
      <c r="Q46" s="67"/>
      <c r="R46" s="67"/>
      <c r="S46" s="67"/>
      <c r="T46" s="67"/>
      <c r="U46" s="67"/>
      <c r="V46" s="67"/>
      <c r="W46" s="67"/>
      <c r="X46" s="67"/>
      <c r="Y46" s="67"/>
      <c r="Z46" s="67"/>
      <c r="AA46" s="67"/>
      <c r="AB46" s="67"/>
      <c r="AC46" s="67"/>
      <c r="AD46" s="67"/>
      <c r="AE46" s="67" t="s">
        <v>2</v>
      </c>
      <c r="AF46" s="67" t="s">
        <v>2</v>
      </c>
      <c r="AG46" s="68" t="s">
        <v>51</v>
      </c>
      <c r="AH46" s="68" t="s">
        <v>2</v>
      </c>
      <c r="AI46" s="68" t="s">
        <v>2</v>
      </c>
      <c r="AJ46" s="68" t="s">
        <v>2</v>
      </c>
      <c r="AK46" s="67"/>
      <c r="AL46" s="67"/>
      <c r="AM46" s="67"/>
      <c r="AN46" s="67"/>
      <c r="AO46" s="67"/>
      <c r="AP46" s="67"/>
      <c r="AQ46" s="67"/>
      <c r="AR46" s="67"/>
      <c r="AS46" s="67"/>
      <c r="AT46" s="67"/>
      <c r="AU46" s="67"/>
      <c r="AV46" s="67"/>
      <c r="AW46" s="67"/>
      <c r="AX46" s="67"/>
      <c r="AY46" s="67"/>
      <c r="AZ46" s="67"/>
      <c r="BA46" s="67"/>
      <c r="BB46" s="67"/>
    </row>
    <row r="47" spans="1:54" s="72" customFormat="1" ht="18.75" customHeight="1" x14ac:dyDescent="0.25">
      <c r="A47" s="70"/>
      <c r="B47" s="70"/>
      <c r="C47" s="101" t="s">
        <v>52</v>
      </c>
      <c r="D47" s="101"/>
      <c r="E47" s="101"/>
      <c r="F47" s="101"/>
      <c r="G47" s="101"/>
      <c r="H47" s="101"/>
      <c r="I47" s="71"/>
      <c r="J47" s="71"/>
      <c r="K47" s="71"/>
      <c r="L47" s="71"/>
      <c r="M47" s="71"/>
      <c r="N47" s="71"/>
      <c r="O47" s="71"/>
      <c r="P47" s="71"/>
      <c r="Q47" s="71"/>
      <c r="R47" s="71"/>
      <c r="S47" s="71"/>
      <c r="T47" s="71"/>
      <c r="U47" s="71"/>
      <c r="V47" s="71"/>
      <c r="W47" s="71"/>
      <c r="X47" s="71"/>
      <c r="Y47" s="71"/>
      <c r="Z47" s="71"/>
      <c r="AA47" s="71"/>
      <c r="AB47" s="71"/>
      <c r="AC47" s="71"/>
      <c r="AD47" s="71"/>
      <c r="AE47" s="71"/>
      <c r="AF47" s="71"/>
      <c r="AG47" s="71"/>
      <c r="AH47" s="71"/>
      <c r="AI47" s="71"/>
      <c r="AJ47" s="71"/>
      <c r="AK47" s="71"/>
      <c r="AL47" s="71"/>
      <c r="AM47" s="71"/>
      <c r="AN47" s="71"/>
      <c r="AO47" s="71"/>
      <c r="AP47" s="71"/>
      <c r="AQ47" s="71"/>
      <c r="AR47" s="71"/>
      <c r="AS47" s="71"/>
      <c r="AT47" s="71"/>
      <c r="AU47" s="71"/>
      <c r="AV47" s="71"/>
      <c r="AW47" s="71"/>
      <c r="AX47" s="71"/>
      <c r="AY47" s="71"/>
      <c r="AZ47" s="71"/>
      <c r="BA47" s="71"/>
      <c r="BB47" s="71"/>
    </row>
    <row r="48" spans="1:54" s="69" customFormat="1" ht="15" x14ac:dyDescent="0.25">
      <c r="A48" s="65" t="s">
        <v>53</v>
      </c>
      <c r="B48" s="66"/>
      <c r="C48"/>
      <c r="D48" s="73"/>
      <c r="E48" s="103" t="s">
        <v>51</v>
      </c>
      <c r="F48" s="103"/>
      <c r="G48" s="103"/>
      <c r="H48" s="103"/>
      <c r="I48" s="67"/>
      <c r="J48" s="67"/>
      <c r="K48" s="67"/>
      <c r="L48" s="67"/>
      <c r="M48" s="67"/>
      <c r="N48" s="67"/>
      <c r="O48" s="67"/>
      <c r="P48" s="67"/>
      <c r="Q48" s="67"/>
      <c r="R48" s="67"/>
      <c r="S48" s="67"/>
      <c r="T48" s="67"/>
      <c r="U48" s="67"/>
      <c r="V48" s="67"/>
      <c r="W48" s="67"/>
      <c r="X48" s="67"/>
      <c r="Y48" s="67"/>
      <c r="Z48" s="67"/>
      <c r="AA48" s="67"/>
      <c r="AB48" s="67"/>
      <c r="AC48" s="67"/>
      <c r="AD48" s="67"/>
      <c r="AE48" s="67"/>
      <c r="AF48" s="67"/>
      <c r="AG48" s="67"/>
      <c r="AH48" s="67"/>
      <c r="AI48" s="67"/>
      <c r="AJ48" s="67"/>
      <c r="AK48" s="68" t="s">
        <v>51</v>
      </c>
      <c r="AL48" s="68" t="s">
        <v>2</v>
      </c>
      <c r="AM48" s="68" t="s">
        <v>2</v>
      </c>
      <c r="AN48" s="68" t="s">
        <v>2</v>
      </c>
      <c r="AO48" s="67"/>
      <c r="AP48" s="67"/>
      <c r="AQ48" s="67"/>
      <c r="AR48" s="67"/>
      <c r="AS48" s="67"/>
      <c r="AT48" s="67"/>
      <c r="AU48" s="67"/>
      <c r="AV48" s="67"/>
      <c r="AW48" s="67"/>
      <c r="AX48" s="67"/>
      <c r="AY48" s="67"/>
      <c r="AZ48" s="67"/>
      <c r="BA48" s="67"/>
      <c r="BB48" s="67"/>
    </row>
    <row r="49" spans="1:54" s="72" customFormat="1" ht="18.75" customHeight="1" x14ac:dyDescent="0.25">
      <c r="A49" s="70"/>
      <c r="B49" s="70"/>
      <c r="C49" s="101" t="s">
        <v>52</v>
      </c>
      <c r="D49" s="101"/>
      <c r="E49" s="101"/>
      <c r="F49" s="101"/>
      <c r="G49" s="101"/>
      <c r="H49" s="101"/>
      <c r="I49" s="71"/>
      <c r="J49" s="71"/>
      <c r="K49" s="71"/>
      <c r="L49" s="71"/>
      <c r="M49" s="71"/>
      <c r="N49" s="71"/>
      <c r="O49" s="71"/>
      <c r="P49" s="71"/>
      <c r="Q49" s="71"/>
      <c r="R49" s="71"/>
      <c r="S49" s="71"/>
      <c r="T49" s="71"/>
      <c r="U49" s="71"/>
      <c r="V49" s="71"/>
      <c r="W49" s="71"/>
      <c r="X49" s="71"/>
      <c r="Y49" s="71"/>
      <c r="Z49" s="71"/>
      <c r="AA49" s="71"/>
      <c r="AB49" s="71"/>
      <c r="AC49" s="71"/>
      <c r="AD49" s="71"/>
      <c r="AE49" s="71"/>
      <c r="AF49" s="71"/>
      <c r="AG49" s="71"/>
      <c r="AH49" s="71"/>
      <c r="AI49" s="71"/>
      <c r="AJ49" s="71"/>
      <c r="AK49" s="71"/>
      <c r="AL49" s="71"/>
      <c r="AM49" s="71"/>
      <c r="AN49" s="71"/>
      <c r="AO49" s="71"/>
      <c r="AP49" s="71"/>
      <c r="AQ49" s="71"/>
      <c r="AR49" s="71"/>
      <c r="AS49" s="71"/>
      <c r="AT49" s="71"/>
      <c r="AU49" s="71"/>
      <c r="AV49" s="71"/>
      <c r="AW49" s="71"/>
      <c r="AX49" s="71"/>
      <c r="AY49" s="71"/>
      <c r="AZ49" s="71"/>
      <c r="BA49" s="71"/>
      <c r="BB49" s="71"/>
    </row>
    <row r="50" spans="1:54" s="69" customFormat="1" x14ac:dyDescent="0.25">
      <c r="A50" s="105" t="s">
        <v>54</v>
      </c>
      <c r="B50" s="105"/>
      <c r="C50" s="105"/>
      <c r="D50" s="105"/>
      <c r="E50" s="103" t="s">
        <v>51</v>
      </c>
      <c r="F50" s="103"/>
      <c r="G50" s="103"/>
      <c r="H50" s="103"/>
      <c r="I50" s="67"/>
      <c r="J50" s="67"/>
      <c r="K50" s="67"/>
      <c r="L50" s="67"/>
      <c r="M50" s="67"/>
      <c r="N50" s="67"/>
      <c r="O50" s="67"/>
      <c r="P50" s="67"/>
      <c r="Q50" s="67"/>
      <c r="R50" s="67"/>
      <c r="S50" s="67"/>
      <c r="T50" s="67"/>
      <c r="U50" s="67"/>
      <c r="V50" s="67"/>
      <c r="W50" s="67"/>
      <c r="X50" s="67"/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  <c r="AL50" s="67"/>
      <c r="AM50" s="67"/>
      <c r="AN50" s="67"/>
      <c r="AO50" s="68" t="s">
        <v>54</v>
      </c>
      <c r="AP50" s="68" t="s">
        <v>2</v>
      </c>
      <c r="AQ50" s="68" t="s">
        <v>2</v>
      </c>
      <c r="AR50" s="68" t="s">
        <v>2</v>
      </c>
      <c r="AS50" s="68" t="s">
        <v>51</v>
      </c>
      <c r="AT50" s="68" t="s">
        <v>2</v>
      </c>
      <c r="AU50" s="68" t="s">
        <v>2</v>
      </c>
      <c r="AV50" s="68" t="s">
        <v>2</v>
      </c>
      <c r="AW50" s="67"/>
      <c r="AX50" s="67"/>
      <c r="AY50" s="67"/>
      <c r="AZ50" s="67"/>
      <c r="BA50" s="67"/>
      <c r="BB50" s="67"/>
    </row>
    <row r="51" spans="1:54" s="72" customFormat="1" ht="18.75" customHeight="1" x14ac:dyDescent="0.25">
      <c r="A51" s="70"/>
      <c r="B51" s="70"/>
      <c r="C51" s="101" t="s">
        <v>52</v>
      </c>
      <c r="D51" s="101"/>
      <c r="E51" s="101"/>
      <c r="F51" s="101"/>
      <c r="G51" s="101"/>
      <c r="H51" s="101"/>
      <c r="I51" s="71"/>
      <c r="J51" s="71"/>
      <c r="K51" s="71"/>
      <c r="L51" s="71"/>
      <c r="M51" s="71"/>
      <c r="N51" s="71"/>
      <c r="O51" s="71"/>
      <c r="P51" s="71"/>
      <c r="Q51" s="71"/>
      <c r="R51" s="71"/>
      <c r="S51" s="71"/>
      <c r="T51" s="71"/>
      <c r="U51" s="71"/>
      <c r="V51" s="71"/>
      <c r="W51" s="71"/>
      <c r="X51" s="71"/>
      <c r="Y51" s="71"/>
      <c r="Z51" s="71"/>
      <c r="AA51" s="71"/>
      <c r="AB51" s="71"/>
      <c r="AC51" s="71"/>
      <c r="AD51" s="71"/>
      <c r="AE51" s="71"/>
      <c r="AF51" s="71"/>
      <c r="AG51" s="71"/>
      <c r="AH51" s="71"/>
      <c r="AI51" s="71"/>
      <c r="AJ51" s="71"/>
      <c r="AK51" s="71"/>
      <c r="AL51" s="71"/>
      <c r="AM51" s="71"/>
      <c r="AN51" s="71"/>
      <c r="AO51" s="71"/>
      <c r="AP51" s="71"/>
      <c r="AQ51" s="71"/>
      <c r="AR51" s="71"/>
      <c r="AS51" s="71"/>
      <c r="AT51" s="71"/>
      <c r="AU51" s="71"/>
      <c r="AV51" s="71"/>
      <c r="AW51" s="71"/>
      <c r="AX51" s="71"/>
      <c r="AY51" s="71"/>
      <c r="AZ51" s="71"/>
      <c r="BA51" s="71"/>
      <c r="BB51" s="71"/>
    </row>
    <row r="52" spans="1:54" s="69" customFormat="1" x14ac:dyDescent="0.25">
      <c r="A52" s="65" t="s">
        <v>0</v>
      </c>
      <c r="B52" s="66"/>
      <c r="C52" s="102"/>
      <c r="D52" s="102"/>
      <c r="E52" s="103" t="s">
        <v>51</v>
      </c>
      <c r="F52" s="103"/>
      <c r="G52" s="103"/>
      <c r="H52" s="103"/>
      <c r="I52" s="67"/>
      <c r="J52" s="67"/>
      <c r="K52" s="67"/>
      <c r="L52" s="67"/>
      <c r="M52" s="67"/>
      <c r="N52" s="67"/>
      <c r="O52" s="67"/>
      <c r="P52" s="67"/>
      <c r="Q52" s="67"/>
      <c r="R52" s="67"/>
      <c r="S52" s="67"/>
      <c r="T52" s="67"/>
      <c r="U52" s="67"/>
      <c r="V52" s="67"/>
      <c r="W52" s="67"/>
      <c r="X52" s="67"/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/>
      <c r="AJ52" s="67"/>
      <c r="AK52" s="67"/>
      <c r="AL52" s="67"/>
      <c r="AM52" s="67"/>
      <c r="AN52" s="67"/>
      <c r="AO52" s="67"/>
      <c r="AP52" s="67"/>
      <c r="AQ52" s="67"/>
      <c r="AR52" s="67"/>
      <c r="AS52" s="67"/>
      <c r="AT52" s="67"/>
      <c r="AU52" s="67"/>
      <c r="AV52" s="67"/>
      <c r="AW52" s="68" t="s">
        <v>2</v>
      </c>
      <c r="AX52" s="68" t="s">
        <v>2</v>
      </c>
      <c r="AY52" s="68" t="s">
        <v>51</v>
      </c>
      <c r="AZ52" s="68" t="s">
        <v>2</v>
      </c>
      <c r="BA52" s="68" t="s">
        <v>2</v>
      </c>
      <c r="BB52" s="68" t="s">
        <v>2</v>
      </c>
    </row>
    <row r="53" spans="1:54" s="72" customFormat="1" ht="18.75" customHeight="1" x14ac:dyDescent="0.25">
      <c r="A53" s="70"/>
      <c r="B53" s="70"/>
      <c r="C53" s="101" t="s">
        <v>55</v>
      </c>
      <c r="D53" s="101"/>
      <c r="E53" s="101"/>
      <c r="F53" s="101"/>
      <c r="G53" s="101"/>
      <c r="H53" s="101"/>
      <c r="I53" s="71"/>
      <c r="J53" s="71"/>
      <c r="K53" s="71"/>
      <c r="L53" s="71"/>
      <c r="M53" s="71"/>
      <c r="N53" s="71"/>
      <c r="O53" s="71"/>
      <c r="P53" s="71"/>
      <c r="Q53" s="71"/>
      <c r="R53" s="71"/>
      <c r="S53" s="71"/>
      <c r="T53" s="71"/>
      <c r="U53" s="71"/>
      <c r="V53" s="71"/>
      <c r="W53" s="71"/>
      <c r="X53" s="71"/>
      <c r="Y53" s="71"/>
      <c r="Z53" s="71"/>
      <c r="AA53" s="71"/>
      <c r="AB53" s="71"/>
      <c r="AC53" s="71"/>
      <c r="AD53" s="71"/>
      <c r="AE53" s="71"/>
      <c r="AF53" s="71"/>
      <c r="AG53" s="71"/>
      <c r="AH53" s="71"/>
      <c r="AI53" s="71"/>
      <c r="AJ53" s="71"/>
      <c r="AK53" s="71"/>
      <c r="AL53" s="71"/>
      <c r="AM53" s="71"/>
      <c r="AN53" s="71"/>
      <c r="AO53" s="71"/>
      <c r="AP53" s="71"/>
      <c r="AQ53" s="71"/>
      <c r="AR53" s="71"/>
      <c r="AS53" s="71"/>
      <c r="AT53" s="71"/>
      <c r="AU53" s="71"/>
      <c r="AV53" s="71"/>
      <c r="AW53" s="71"/>
      <c r="AX53" s="71"/>
      <c r="AY53" s="71"/>
      <c r="AZ53" s="71"/>
      <c r="BA53" s="71"/>
      <c r="BB53" s="71"/>
    </row>
  </sheetData>
  <mergeCells count="45">
    <mergeCell ref="B16:G16"/>
    <mergeCell ref="C4:G4"/>
    <mergeCell ref="C5:G5"/>
    <mergeCell ref="C9:G9"/>
    <mergeCell ref="C10:G10"/>
    <mergeCell ref="B12:G12"/>
    <mergeCell ref="A31:H31"/>
    <mergeCell ref="B17:G17"/>
    <mergeCell ref="B19:H19"/>
    <mergeCell ref="A21:A23"/>
    <mergeCell ref="B21:B23"/>
    <mergeCell ref="C21:C23"/>
    <mergeCell ref="D21:H21"/>
    <mergeCell ref="D22:D23"/>
    <mergeCell ref="E22:E23"/>
    <mergeCell ref="F22:F23"/>
    <mergeCell ref="G22:G23"/>
    <mergeCell ref="H22:H23"/>
    <mergeCell ref="A25:H25"/>
    <mergeCell ref="B28:C28"/>
    <mergeCell ref="A29:H29"/>
    <mergeCell ref="B30:C30"/>
    <mergeCell ref="B44:C44"/>
    <mergeCell ref="B32:C32"/>
    <mergeCell ref="A33:H33"/>
    <mergeCell ref="B34:C34"/>
    <mergeCell ref="B35:C35"/>
    <mergeCell ref="A36:H36"/>
    <mergeCell ref="B37:C37"/>
    <mergeCell ref="B38:C38"/>
    <mergeCell ref="A39:H39"/>
    <mergeCell ref="B40:C40"/>
    <mergeCell ref="A41:H41"/>
    <mergeCell ref="B43:C43"/>
    <mergeCell ref="C51:H51"/>
    <mergeCell ref="C52:D52"/>
    <mergeCell ref="E52:H52"/>
    <mergeCell ref="C53:H53"/>
    <mergeCell ref="C46:D46"/>
    <mergeCell ref="E46:H46"/>
    <mergeCell ref="C47:H47"/>
    <mergeCell ref="E48:H48"/>
    <mergeCell ref="C49:H49"/>
    <mergeCell ref="A50:D50"/>
    <mergeCell ref="E50:H50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Сводка затрат 2025</vt:lpstr>
      <vt:lpstr>CCР 2025</vt:lpstr>
      <vt:lpstr>'CCР 2025'!Заголовки_для_печати</vt:lpstr>
      <vt:lpstr>'CCР 2025'!Область_печати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Носкова Надежда Владимировна</dc:creator>
  <cp:lastModifiedBy>Макарова Ольга Анатольевна</cp:lastModifiedBy>
  <cp:lastPrinted>2025-08-25T07:30:09Z</cp:lastPrinted>
  <dcterms:created xsi:type="dcterms:W3CDTF">2020-09-30T08:50:27Z</dcterms:created>
  <dcterms:modified xsi:type="dcterms:W3CDTF">2025-09-17T01:09:02Z</dcterms:modified>
</cp:coreProperties>
</file>